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PPTO 2024 ANUAL" sheetId="4" r:id="rId1"/>
    <sheet name="PPTO 2024 Detalle Mensual" sheetId="1" r:id="rId2"/>
    <sheet name="Ejecucion Presupuesto 2024" sheetId="5" r:id="rId3"/>
  </sheets>
  <definedNames>
    <definedName name="_xlnm._FilterDatabase" localSheetId="0" hidden="1">'PPTO 2024 ANUAL'!$B$7:$B$36</definedName>
    <definedName name="_xlnm._FilterDatabase" localSheetId="1" hidden="1">'PPTO 2024 Detalle Mensual'!$A$7:$S$34</definedName>
  </definedNames>
  <calcPr calcId="152511"/>
</workbook>
</file>

<file path=xl/calcChain.xml><?xml version="1.0" encoding="utf-8"?>
<calcChain xmlns="http://schemas.openxmlformats.org/spreadsheetml/2006/main">
  <c r="J30" i="1" l="1"/>
  <c r="N10" i="4" l="1"/>
  <c r="K10" i="4"/>
  <c r="K13" i="4" s="1"/>
  <c r="H10" i="4"/>
  <c r="H13" i="4" s="1"/>
  <c r="E10" i="4"/>
  <c r="N9" i="1"/>
  <c r="N13" i="1" s="1"/>
  <c r="K9" i="1"/>
  <c r="H9" i="1"/>
  <c r="E9" i="1"/>
  <c r="N10" i="1"/>
  <c r="K10" i="1"/>
  <c r="H10" i="1"/>
  <c r="E10" i="1"/>
  <c r="O10" i="1" s="1"/>
  <c r="C13" i="4"/>
  <c r="D13" i="4"/>
  <c r="E13" i="4"/>
  <c r="F13" i="4"/>
  <c r="G13" i="4"/>
  <c r="I13" i="4"/>
  <c r="J13" i="4"/>
  <c r="L13" i="4"/>
  <c r="M13" i="4"/>
  <c r="N13" i="4"/>
  <c r="E16" i="4"/>
  <c r="H16" i="4"/>
  <c r="K16" i="4"/>
  <c r="K34" i="4" s="1"/>
  <c r="N16" i="4"/>
  <c r="C19" i="4"/>
  <c r="O19" i="4" s="1"/>
  <c r="D19" i="4"/>
  <c r="E19" i="4"/>
  <c r="F19" i="4"/>
  <c r="G19" i="4"/>
  <c r="H19" i="4"/>
  <c r="I19" i="4"/>
  <c r="J19" i="4"/>
  <c r="K19" i="4"/>
  <c r="L19" i="4"/>
  <c r="M19" i="4"/>
  <c r="N19" i="4"/>
  <c r="C34" i="4"/>
  <c r="D34" i="4"/>
  <c r="E34" i="4"/>
  <c r="F34" i="4"/>
  <c r="G34" i="4"/>
  <c r="H34" i="4"/>
  <c r="I34" i="4"/>
  <c r="J34" i="4"/>
  <c r="L34" i="4"/>
  <c r="M34" i="4"/>
  <c r="N34" i="4"/>
  <c r="O9" i="4"/>
  <c r="O11" i="4"/>
  <c r="O12" i="4"/>
  <c r="O17" i="4"/>
  <c r="O18" i="4"/>
  <c r="O20" i="4"/>
  <c r="O21" i="4"/>
  <c r="O22" i="4"/>
  <c r="O23" i="4"/>
  <c r="O24" i="4"/>
  <c r="O25" i="4"/>
  <c r="O26" i="4"/>
  <c r="O27" i="4"/>
  <c r="O28" i="4"/>
  <c r="O29" i="4"/>
  <c r="O31" i="4"/>
  <c r="O33" i="4"/>
  <c r="O33" i="1"/>
  <c r="D34" i="1"/>
  <c r="J34" i="1"/>
  <c r="K34" i="1"/>
  <c r="L34" i="1"/>
  <c r="O26" i="1"/>
  <c r="O30" i="1"/>
  <c r="O32" i="1"/>
  <c r="O31" i="1"/>
  <c r="O23" i="1"/>
  <c r="O29" i="1"/>
  <c r="O28" i="1"/>
  <c r="O25" i="1"/>
  <c r="O27" i="1"/>
  <c r="O12" i="1"/>
  <c r="O11" i="1"/>
  <c r="D13" i="1"/>
  <c r="F13" i="1"/>
  <c r="G13" i="1"/>
  <c r="I13" i="1"/>
  <c r="J13" i="1"/>
  <c r="L13" i="1"/>
  <c r="M13" i="1"/>
  <c r="C13" i="1"/>
  <c r="D19" i="1"/>
  <c r="E19" i="1"/>
  <c r="F19" i="1"/>
  <c r="F34" i="1" s="1"/>
  <c r="G19" i="1"/>
  <c r="G34" i="1" s="1"/>
  <c r="H19" i="1"/>
  <c r="I19" i="1"/>
  <c r="I34" i="1" s="1"/>
  <c r="J19" i="1"/>
  <c r="K19" i="1"/>
  <c r="L19" i="1"/>
  <c r="M19" i="1"/>
  <c r="M34" i="1" s="1"/>
  <c r="N19" i="1"/>
  <c r="C19" i="1"/>
  <c r="C34" i="1" s="1"/>
  <c r="N16" i="1"/>
  <c r="K16" i="1"/>
  <c r="H16" i="1"/>
  <c r="E16" i="1"/>
  <c r="E13" i="1" s="1"/>
  <c r="O17" i="1"/>
  <c r="O18" i="1"/>
  <c r="O20" i="1"/>
  <c r="O21" i="1"/>
  <c r="O22" i="1"/>
  <c r="O24" i="1"/>
  <c r="O10" i="4" l="1"/>
  <c r="O9" i="1"/>
  <c r="H13" i="1"/>
  <c r="I36" i="4"/>
  <c r="C36" i="4"/>
  <c r="N36" i="4"/>
  <c r="H36" i="4"/>
  <c r="L36" i="4"/>
  <c r="J36" i="4"/>
  <c r="D36" i="4"/>
  <c r="M36" i="4"/>
  <c r="O13" i="4"/>
  <c r="F36" i="4"/>
  <c r="E36" i="4"/>
  <c r="K36" i="4"/>
  <c r="O16" i="4"/>
  <c r="O34" i="4" s="1"/>
  <c r="G36" i="4"/>
  <c r="H34" i="1"/>
  <c r="H36" i="1" s="1"/>
  <c r="J36" i="1"/>
  <c r="I36" i="1"/>
  <c r="N34" i="1"/>
  <c r="N36" i="1" s="1"/>
  <c r="C36" i="1"/>
  <c r="L36" i="1"/>
  <c r="G36" i="1"/>
  <c r="M36" i="1"/>
  <c r="F36" i="1"/>
  <c r="D36" i="1"/>
  <c r="E34" i="1"/>
  <c r="E36" i="1" s="1"/>
  <c r="K13" i="1"/>
  <c r="O16" i="1"/>
  <c r="O19" i="1"/>
  <c r="O36" i="4" l="1"/>
  <c r="O34" i="1"/>
  <c r="O13" i="1"/>
  <c r="K36" i="1"/>
  <c r="O36" i="1" l="1"/>
</calcChain>
</file>

<file path=xl/comments1.xml><?xml version="1.0" encoding="utf-8"?>
<comments xmlns="http://schemas.openxmlformats.org/spreadsheetml/2006/main">
  <authors>
    <author>Autor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Descuento Planilla Vida Vision 6/6
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Dev boleta Garantia Parque met</t>
        </r>
      </text>
    </comment>
    <comment ref="N11" authorId="0" shape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Dev COPEUCH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Descuento Planilla Vida Vision 6/6
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Dev boleta Garantia Parque met</t>
        </r>
      </text>
    </comment>
    <comment ref="N11" authorId="0" shape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Dev COPEUCH</t>
        </r>
      </text>
    </comment>
  </commentList>
</comments>
</file>

<file path=xl/sharedStrings.xml><?xml version="1.0" encoding="utf-8"?>
<sst xmlns="http://schemas.openxmlformats.org/spreadsheetml/2006/main" count="157" uniqueCount="44">
  <si>
    <t>Presupuesto 2024 ASOFIND</t>
  </si>
  <si>
    <t>INGRESOS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</si>
  <si>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</si>
  <si>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</si>
  <si>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</si>
  <si>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</si>
  <si>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</si>
  <si>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</si>
  <si>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</si>
  <si>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</si>
  <si>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</si>
  <si>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</si>
  <si>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</si>
  <si>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</si>
  <si>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Otros Ingresos </t>
  </si>
  <si>
    <t xml:space="preserve">Saldo Inicial Caja </t>
  </si>
  <si>
    <t xml:space="preserve">TOTAL </t>
  </si>
  <si>
    <t>TOTAL</t>
  </si>
  <si>
    <t>Cuota ANEF</t>
  </si>
  <si>
    <t>SERVICIOS JURIDICOS</t>
  </si>
  <si>
    <t>SII ( SERVICIOS )</t>
  </si>
  <si>
    <t>Multas e Impuestos (SII)</t>
  </si>
  <si>
    <t>EXTIENDE ( RRSS )</t>
  </si>
  <si>
    <t>EXTIENDE ( SOPORTE PAGINA WEB)</t>
  </si>
  <si>
    <t>Cuota Sindical ( ANEF)</t>
  </si>
  <si>
    <t>Cuota Sindical ( ASOFIND)</t>
  </si>
  <si>
    <t>LIPIGAS PAGO FACTURAS</t>
  </si>
  <si>
    <t>CAMBIO HOSTING PAGINA WEB</t>
  </si>
  <si>
    <t>ACTUALIZACION DOMINIO PAGINA WEB</t>
  </si>
  <si>
    <t>GASTOS REPRESENTACION D. NACIONAL</t>
  </si>
  <si>
    <t>OTRAS INVERSIONES MOBILARIO</t>
  </si>
  <si>
    <t>OTRAS INVERSIONES TECNOLOGIA</t>
  </si>
  <si>
    <t>MEMBRESIA ASAMBLEA ANUAL ANEF</t>
  </si>
  <si>
    <t>GASTOS SOCIAL SOCIOS</t>
  </si>
  <si>
    <t>CONTADOR ASOC</t>
  </si>
  <si>
    <t>TIPO</t>
  </si>
  <si>
    <t>F</t>
  </si>
  <si>
    <t>V</t>
  </si>
  <si>
    <t>ACT FIN DE AÑO</t>
  </si>
  <si>
    <t>GASTOS REPRESENTACION D.REGIONAL</t>
  </si>
  <si>
    <t xml:space="preserve">SALDO RESULTADO PRESUPUESTO </t>
  </si>
  <si>
    <t>GASTOS</t>
  </si>
  <si>
    <t>Ingresos deposistos LIPIGAS</t>
  </si>
  <si>
    <t>IMPREVISTOS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</si>
</sst>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&quot;$&quot;\-#,##0"/>
    <numFmt numFmtId="42" formatCode="_ &quot;$&quot;* #,##0_ ;_ &quot;$&quot;* \-#,##0_ ;_ &quot;$&quot;* &quot;-&quot;_ ;_ @_ "/>
    <numFmt numFmtId="164" formatCode="&quot;$&quot;#,##0;[Red]\-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Open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2" fontId="0" fillId="0" borderId="1" xfId="1" applyFont="1" applyBorder="1"/>
    <xf numFmtId="42" fontId="0" fillId="0" borderId="1" xfId="1" applyFont="1" applyBorder="1" applyAlignment="1">
      <alignment horizontal="center"/>
    </xf>
    <xf numFmtId="6" fontId="0" fillId="0" borderId="1" xfId="1" applyNumberFormat="1" applyFont="1" applyBorder="1" applyAlignment="1">
      <alignment horizontal="center"/>
    </xf>
    <xf numFmtId="0" fontId="2" fillId="0" borderId="1" xfId="0" applyFont="1" applyBorder="1"/>
    <xf numFmtId="42" fontId="2" fillId="0" borderId="1" xfId="1" applyFont="1" applyBorder="1"/>
    <xf numFmtId="0" fontId="0" fillId="2" borderId="1" xfId="0" applyFill="1" applyBorder="1"/>
    <xf numFmtId="0" fontId="0" fillId="0" borderId="1" xfId="0" applyFill="1" applyBorder="1"/>
    <xf numFmtId="0" fontId="2" fillId="4" borderId="1" xfId="0" applyFont="1" applyFill="1" applyBorder="1"/>
    <xf numFmtId="0" fontId="2" fillId="3" borderId="1" xfId="0" applyFont="1" applyFill="1" applyBorder="1"/>
    <xf numFmtId="0" fontId="3" fillId="0" borderId="0" xfId="0" applyFont="1" applyAlignment="1"/>
    <xf numFmtId="42" fontId="2" fillId="0" borderId="1" xfId="0" applyNumberFormat="1" applyFont="1" applyBorder="1"/>
    <xf numFmtId="164" fontId="4" fillId="0" borderId="1" xfId="0" applyNumberFormat="1" applyFont="1" applyFill="1" applyBorder="1" applyAlignment="1">
      <alignment horizontal="right" vertical="center"/>
    </xf>
    <xf numFmtId="42" fontId="0" fillId="2" borderId="1" xfId="1" applyFont="1" applyFill="1" applyBorder="1"/>
    <xf numFmtId="42" fontId="0" fillId="2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2" fontId="0" fillId="0" borderId="0" xfId="1" applyFont="1"/>
    <xf numFmtId="6" fontId="2" fillId="0" borderId="1" xfId="0" applyNumberFormat="1" applyFont="1" applyBorder="1"/>
    <xf numFmtId="42" fontId="2" fillId="2" borderId="1" xfId="0" applyNumberFormat="1" applyFont="1" applyFill="1" applyBorder="1"/>
    <xf numFmtId="42" fontId="2" fillId="0" borderId="1" xfId="1" applyFont="1" applyBorder="1" applyAlignment="1">
      <alignment horizontal="center"/>
    </xf>
    <xf numFmtId="3" fontId="2" fillId="0" borderId="1" xfId="0" applyNumberFormat="1" applyFont="1" applyBorder="1"/>
    <xf numFmtId="42" fontId="2" fillId="2" borderId="1" xfId="1" applyFont="1" applyFill="1" applyBorder="1" applyAlignment="1">
      <alignment horizontal="center"/>
    </xf>
    <xf numFmtId="42" fontId="2" fillId="4" borderId="1" xfId="0" applyNumberFormat="1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42" fontId="2" fillId="5" borderId="1" xfId="0" applyNumberFormat="1" applyFont="1" applyFill="1" applyBorder="1"/>
    <xf numFmtId="0" fontId="0" fillId="5" borderId="0" xfId="0" applyFill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42" fontId="2" fillId="6" borderId="1" xfId="0" applyNumberFormat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2" fontId="0" fillId="7" borderId="1" xfId="1" applyFont="1" applyFill="1" applyBorder="1" applyAlignment="1">
      <alignment horizontal="center"/>
    </xf>
    <xf numFmtId="42" fontId="2" fillId="7" borderId="1" xfId="1" applyFont="1" applyFill="1" applyBorder="1" applyAlignment="1">
      <alignment horizontal="center"/>
    </xf>
    <xf numFmtId="42" fontId="2" fillId="7" borderId="1" xfId="0" applyNumberFormat="1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42" fontId="0" fillId="5" borderId="1" xfId="1" applyFont="1" applyFill="1" applyBorder="1" applyAlignment="1">
      <alignment horizontal="center"/>
    </xf>
    <xf numFmtId="42" fontId="0" fillId="5" borderId="0" xfId="0" applyNumberFormat="1" applyFill="1"/>
    <xf numFmtId="0" fontId="3" fillId="0" borderId="0" xfId="0" applyFont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PRESUPUESTO ANUAL INGRESOS ASOFIND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7430754704243923"/>
          <c:w val="0.95742622157716495"/>
          <c:h val="0.59641913732806484"/>
        </c:manualLayout>
      </c:layout>
      <c:lineChart>
        <c:grouping val="standard"/>
        <c:varyColors val="0"/>
        <c:ser>
          <c:idx val="0"/>
          <c:order val="0"/>
          <c:tx>
            <c:strRef>
              <c:f>'PPTO 2024 ANUAL'!$C$7</c:f>
              <c:strCache>
                <c:ptCount val="1"/>
                <c:pt idx="0">
                  <c:v>ENERO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ANUAL'!$C$8:$C$13</c:f>
            </c:numRef>
          </c:val>
          <c:smooth val="0"/>
        </c:ser>
        <c:ser>
          <c:idx val="1"/>
          <c:order val="1"/>
          <c:tx>
            <c:strRef>
              <c:f>'PPTO 2024 ANUAL'!$D$7</c:f>
              <c:strCache>
                <c:ptCount val="1"/>
                <c:pt idx="0">
                  <c:v>FEBRERO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ANUAL'!$D$8:$D$13</c:f>
            </c:numRef>
          </c:val>
          <c:smooth val="0"/>
        </c:ser>
        <c:ser>
          <c:idx val="2"/>
          <c:order val="2"/>
          <c:tx>
            <c:strRef>
              <c:f>'PPTO 2024 ANUAL'!$E$7</c:f>
              <c:strCache>
                <c:ptCount val="1"/>
                <c:pt idx="0">
                  <c:v>MARZO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ANUAL'!$E$8:$E$13</c:f>
            </c:numRef>
          </c:val>
          <c:smooth val="0"/>
        </c:ser>
        <c:ser>
          <c:idx val="3"/>
          <c:order val="3"/>
          <c:tx>
            <c:strRef>
              <c:f>'PPTO 2024 ANUAL'!$F$7</c:f>
              <c:strCache>
                <c:ptCount val="1"/>
                <c:pt idx="0">
                  <c:v>ABRIL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ANUAL'!$F$8:$F$13</c:f>
            </c:numRef>
          </c:val>
          <c:smooth val="0"/>
        </c:ser>
        <c:ser>
          <c:idx val="4"/>
          <c:order val="4"/>
          <c:tx>
            <c:strRef>
              <c:f>'PPTO 2024 ANUAL'!$G$7</c:f>
              <c:strCache>
                <c:ptCount val="1"/>
                <c:pt idx="0">
                  <c:v>MAYO</c:v>
                </c:pt>
              </c:strCache>
            </c:strRef>
          </c:tx>
          <c:spPr>
            <a:ln w="22225" cap="rnd">
              <a:solidFill>
                <a:schemeClr val="accent5"/>
              </a:solidFill>
            </a:ln>
            <a:effectLst>
              <a:glow rad="139700">
                <a:schemeClr val="accent5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ANUAL'!$G$8:$G$13</c:f>
            </c:numRef>
          </c:val>
          <c:smooth val="0"/>
        </c:ser>
        <c:ser>
          <c:idx val="5"/>
          <c:order val="5"/>
          <c:tx>
            <c:strRef>
              <c:f>'PPTO 2024 ANUAL'!$H$7</c:f>
              <c:strCache>
                <c:ptCount val="1"/>
                <c:pt idx="0">
                  <c:v>JUNIO</c:v>
                </c:pt>
              </c:strCache>
            </c:strRef>
          </c:tx>
          <c:spPr>
            <a:ln w="22225" cap="rnd">
              <a:solidFill>
                <a:schemeClr val="accent6"/>
              </a:solidFill>
            </a:ln>
            <a:effectLst>
              <a:glow rad="139700">
                <a:schemeClr val="accent6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ANUAL'!$H$8:$H$13</c:f>
            </c:numRef>
          </c:val>
          <c:smooth val="0"/>
        </c:ser>
        <c:ser>
          <c:idx val="6"/>
          <c:order val="6"/>
          <c:tx>
            <c:strRef>
              <c:f>'PPTO 2024 ANUAL'!$I$7</c:f>
              <c:strCache>
                <c:ptCount val="1"/>
                <c:pt idx="0">
                  <c:v>JULIO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</a:ln>
            <a:effectLst>
              <a:glow rad="139700">
                <a:schemeClr val="accent1">
                  <a:lumMod val="60000"/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1">
                  <a:lumMod val="60000"/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lumMod val="60000"/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ANUAL'!$I$8:$I$13</c:f>
            </c:numRef>
          </c:val>
          <c:smooth val="0"/>
        </c:ser>
        <c:ser>
          <c:idx val="7"/>
          <c:order val="7"/>
          <c:tx>
            <c:strRef>
              <c:f>'PPTO 2024 ANUAL'!$J$7</c:f>
              <c:strCache>
                <c:ptCount val="1"/>
                <c:pt idx="0">
                  <c:v>AGOSTO</c:v>
                </c:pt>
              </c:strCache>
            </c:strRef>
          </c:tx>
          <c:spPr>
            <a:ln w="22225" cap="rnd">
              <a:solidFill>
                <a:schemeClr val="accent2">
                  <a:lumMod val="60000"/>
                </a:schemeClr>
              </a:solidFill>
            </a:ln>
            <a:effectLst>
              <a:glow rad="139700">
                <a:schemeClr val="accent2">
                  <a:lumMod val="60000"/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2">
                  <a:lumMod val="60000"/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lumMod val="60000"/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ANUAL'!$J$8:$J$13</c:f>
            </c:numRef>
          </c:val>
          <c:smooth val="0"/>
        </c:ser>
        <c:ser>
          <c:idx val="8"/>
          <c:order val="8"/>
          <c:tx>
            <c:strRef>
              <c:f>'PPTO 2024 ANUAL'!$K$7</c:f>
              <c:strCache>
                <c:ptCount val="1"/>
                <c:pt idx="0">
                  <c:v>SEPTIEMBRE</c:v>
                </c:pt>
              </c:strCache>
            </c:strRef>
          </c:tx>
          <c:spPr>
            <a:ln w="22225" cap="rnd">
              <a:solidFill>
                <a:schemeClr val="accent3">
                  <a:lumMod val="60000"/>
                </a:schemeClr>
              </a:solidFill>
            </a:ln>
            <a:effectLst>
              <a:glow rad="139700">
                <a:schemeClr val="accent3">
                  <a:lumMod val="60000"/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3">
                  <a:lumMod val="60000"/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3">
                    <a:lumMod val="60000"/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ANUAL'!$K$8:$K$13</c:f>
            </c:numRef>
          </c:val>
          <c:smooth val="0"/>
        </c:ser>
        <c:ser>
          <c:idx val="9"/>
          <c:order val="9"/>
          <c:tx>
            <c:strRef>
              <c:f>'PPTO 2024 ANUAL'!$L$7</c:f>
              <c:strCache>
                <c:ptCount val="1"/>
                <c:pt idx="0">
                  <c:v>OCTUBRE</c:v>
                </c:pt>
              </c:strCache>
            </c:strRef>
          </c:tx>
          <c:spPr>
            <a:ln w="22225" cap="rnd">
              <a:solidFill>
                <a:schemeClr val="accent4">
                  <a:lumMod val="60000"/>
                </a:schemeClr>
              </a:solidFill>
            </a:ln>
            <a:effectLst>
              <a:glow rad="139700">
                <a:schemeClr val="accent4">
                  <a:lumMod val="60000"/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4">
                  <a:lumMod val="60000"/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4">
                    <a:lumMod val="60000"/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ANUAL'!$L$8:$L$13</c:f>
            </c:numRef>
          </c:val>
          <c:smooth val="0"/>
        </c:ser>
        <c:ser>
          <c:idx val="10"/>
          <c:order val="10"/>
          <c:tx>
            <c:strRef>
              <c:f>'PPTO 2024 ANUAL'!$M$7</c:f>
              <c:strCache>
                <c:ptCount val="1"/>
                <c:pt idx="0">
                  <c:v>NOVIEMBRE</c:v>
                </c:pt>
              </c:strCache>
            </c:strRef>
          </c:tx>
          <c:spPr>
            <a:ln w="22225" cap="rnd">
              <a:solidFill>
                <a:schemeClr val="accent5">
                  <a:lumMod val="60000"/>
                </a:schemeClr>
              </a:solidFill>
            </a:ln>
            <a:effectLst>
              <a:glow rad="139700">
                <a:schemeClr val="accent5">
                  <a:lumMod val="60000"/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5">
                  <a:lumMod val="60000"/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5">
                    <a:lumMod val="60000"/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ANUAL'!$M$8:$M$13</c:f>
            </c:numRef>
          </c:val>
          <c:smooth val="0"/>
        </c:ser>
        <c:ser>
          <c:idx val="11"/>
          <c:order val="11"/>
          <c:tx>
            <c:strRef>
              <c:f>'PPTO 2024 ANUAL'!$N$7</c:f>
              <c:strCache>
                <c:ptCount val="1"/>
                <c:pt idx="0">
                  <c:v>DICIEMBRE</c:v>
                </c:pt>
              </c:strCache>
            </c:strRef>
          </c:tx>
          <c:spPr>
            <a:ln w="22225" cap="rnd">
              <a:solidFill>
                <a:schemeClr val="accent6">
                  <a:lumMod val="60000"/>
                </a:schemeClr>
              </a:solidFill>
            </a:ln>
            <a:effectLst>
              <a:glow rad="139700">
                <a:schemeClr val="accent6">
                  <a:lumMod val="60000"/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6">
                  <a:lumMod val="60000"/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6">
                    <a:lumMod val="60000"/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ANUAL'!$N$8:$N$13</c:f>
            </c:numRef>
          </c:val>
          <c:smooth val="0"/>
        </c:ser>
        <c:ser>
          <c:idx val="12"/>
          <c:order val="12"/>
          <c:tx>
            <c:strRef>
              <c:f>'PPTO 2024 ANUAL'!$O$7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accent1">
                  <a:lumMod val="80000"/>
                  <a:lumOff val="20000"/>
                </a:schemeClr>
              </a:solidFill>
            </a:ln>
            <a:effectLst>
              <a:glow rad="139700">
                <a:schemeClr val="accent1">
                  <a:lumMod val="80000"/>
                  <a:lumOff val="2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ANUAL'!$A$8:$B$13</c15:sqref>
                  </c15:fullRef>
                  <c15:levelRef>
                    <c15:sqref>'PPTO 2024 ANUAL'!$A$8:$A$13</c15:sqref>
                  </c15:levelRef>
                </c:ext>
              </c:extLst>
              <c:f>'PPTO 2024 ANUAL'!$A$8:$A$13</c:f>
              <c:strCache>
                <c:ptCount val="6"/>
                <c:pt idx="0">
                  <c:v>Saldo Inicial Caja </c:v>
                </c:pt>
                <c:pt idx="1">
                  <c:v>Cuota Sindical ( ANEF)</c:v>
                </c:pt>
                <c:pt idx="2">
                  <c:v>Cuota Sindical ( ASOFIND)</c:v>
                </c:pt>
                <c:pt idx="3">
                  <c:v>Otros Ingresos </c:v>
                </c:pt>
                <c:pt idx="4">
                  <c:v>Ingresos deposistos LIPIGAS</c:v>
                </c:pt>
                <c:pt idx="5">
                  <c:v>TOTAL </c:v>
                </c:pt>
              </c:strCache>
            </c:strRef>
          </c:cat>
          <c:val>
            <c:numRef>
              <c:f>'PPTO 2024 ANUAL'!$O$8:$O$13</c:f>
              <c:numCache>
                <c:formatCode>"$"#,##0_);[Red]\("$"#,##0\)</c:formatCode>
                <c:ptCount val="6"/>
                <c:pt idx="0" formatCode="_(&quot;$&quot;* #,##0_);_(&quot;$&quot;* \(#,##0\);_(&quot;$&quot;* &quot;-&quot;_);_(@_)">
                  <c:v>10386864</c:v>
                </c:pt>
                <c:pt idx="1">
                  <c:v>13708336</c:v>
                </c:pt>
                <c:pt idx="2">
                  <c:v>26523616</c:v>
                </c:pt>
                <c:pt idx="3" formatCode="_(&quot;$&quot;* #,##0_);_(&quot;$&quot;* \(#,##0\);_(&quot;$&quot;* &quot;-&quot;_);_(@_)">
                  <c:v>2148369</c:v>
                </c:pt>
                <c:pt idx="4" formatCode="_(&quot;$&quot;* #,##0_);_(&quot;$&quot;* \(#,##0\);_(&quot;$&quot;* &quot;-&quot;_);_(@_)">
                  <c:v>44500000</c:v>
                </c:pt>
                <c:pt idx="5" formatCode="_(&quot;$&quot;* #,##0_);_(&quot;$&quot;* \(#,##0\);_(&quot;$&quot;* &quot;-&quot;_);_(@_)">
                  <c:v>97267185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41212384"/>
        <c:axId val="341135808"/>
      </c:lineChart>
      <c:catAx>
        <c:axId val="3412123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41135808"/>
        <c:crosses val="autoZero"/>
        <c:auto val="1"/>
        <c:lblAlgn val="ctr"/>
        <c:lblOffset val="100"/>
        <c:noMultiLvlLbl val="0"/>
      </c:catAx>
      <c:valAx>
        <c:axId val="3411358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41212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PRESUPUESTO ANUAL GASTOS ASOFIND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'PPTO 2024 ANUAL'!$C$15</c:f>
              <c:strCache>
                <c:ptCount val="1"/>
                <c:pt idx="0">
                  <c:v>ENERO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ANUAL'!$C$16:$C$34</c:f>
            </c:numRef>
          </c:val>
          <c:smooth val="0"/>
        </c:ser>
        <c:ser>
          <c:idx val="1"/>
          <c:order val="1"/>
          <c:tx>
            <c:strRef>
              <c:f>'PPTO 2024 ANUAL'!$D$15</c:f>
              <c:strCache>
                <c:ptCount val="1"/>
                <c:pt idx="0">
                  <c:v>FEBRERO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ANUAL'!$D$16:$D$34</c:f>
            </c:numRef>
          </c:val>
          <c:smooth val="0"/>
        </c:ser>
        <c:ser>
          <c:idx val="2"/>
          <c:order val="2"/>
          <c:tx>
            <c:strRef>
              <c:f>'PPTO 2024 ANUAL'!$E$15</c:f>
              <c:strCache>
                <c:ptCount val="1"/>
                <c:pt idx="0">
                  <c:v>MARZO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ANUAL'!$E$16:$E$34</c:f>
            </c:numRef>
          </c:val>
          <c:smooth val="0"/>
        </c:ser>
        <c:ser>
          <c:idx val="3"/>
          <c:order val="3"/>
          <c:tx>
            <c:strRef>
              <c:f>'PPTO 2024 ANUAL'!$F$15</c:f>
              <c:strCache>
                <c:ptCount val="1"/>
                <c:pt idx="0">
                  <c:v>ABRIL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ANUAL'!$F$16:$F$34</c:f>
            </c:numRef>
          </c:val>
          <c:smooth val="0"/>
        </c:ser>
        <c:ser>
          <c:idx val="4"/>
          <c:order val="4"/>
          <c:tx>
            <c:strRef>
              <c:f>'PPTO 2024 ANUAL'!$G$15</c:f>
              <c:strCache>
                <c:ptCount val="1"/>
                <c:pt idx="0">
                  <c:v>MAYO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ANUAL'!$G$16:$G$34</c:f>
            </c:numRef>
          </c:val>
          <c:smooth val="0"/>
        </c:ser>
        <c:ser>
          <c:idx val="5"/>
          <c:order val="5"/>
          <c:tx>
            <c:strRef>
              <c:f>'PPTO 2024 ANUAL'!$H$15</c:f>
              <c:strCache>
                <c:ptCount val="1"/>
                <c:pt idx="0">
                  <c:v>JUNIO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6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ANUAL'!$H$16:$H$34</c:f>
            </c:numRef>
          </c:val>
          <c:smooth val="0"/>
        </c:ser>
        <c:ser>
          <c:idx val="6"/>
          <c:order val="6"/>
          <c:tx>
            <c:strRef>
              <c:f>'PPTO 2024 ANUAL'!$I$15</c:f>
              <c:strCache>
                <c:ptCount val="1"/>
                <c:pt idx="0">
                  <c:v>JULIO</c:v>
                </c:pt>
              </c:strCache>
            </c:strRef>
          </c:tx>
          <c:spPr>
            <a:ln w="34925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>
                    <a:lumMod val="6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ANUAL'!$I$16:$I$34</c:f>
            </c:numRef>
          </c:val>
          <c:smooth val="0"/>
        </c:ser>
        <c:ser>
          <c:idx val="7"/>
          <c:order val="7"/>
          <c:tx>
            <c:strRef>
              <c:f>'PPTO 2024 ANUAL'!$J$15</c:f>
              <c:strCache>
                <c:ptCount val="1"/>
                <c:pt idx="0">
                  <c:v>AGOSTO</c:v>
                </c:pt>
              </c:strCache>
            </c:strRef>
          </c:tx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lumMod val="6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ANUAL'!$J$16:$J$34</c:f>
            </c:numRef>
          </c:val>
          <c:smooth val="0"/>
        </c:ser>
        <c:ser>
          <c:idx val="8"/>
          <c:order val="8"/>
          <c:tx>
            <c:strRef>
              <c:f>'PPTO 2024 ANUAL'!$K$15</c:f>
              <c:strCache>
                <c:ptCount val="1"/>
                <c:pt idx="0">
                  <c:v>SEPTIEMBRE</c:v>
                </c:pt>
              </c:strCache>
            </c:strRef>
          </c:tx>
          <c:spPr>
            <a:ln w="34925" cap="rnd">
              <a:solidFill>
                <a:schemeClr val="accent3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3">
                    <a:lumMod val="6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ANUAL'!$K$16:$K$34</c:f>
            </c:numRef>
          </c:val>
          <c:smooth val="0"/>
        </c:ser>
        <c:ser>
          <c:idx val="9"/>
          <c:order val="9"/>
          <c:tx>
            <c:strRef>
              <c:f>'PPTO 2024 ANUAL'!$L$15</c:f>
              <c:strCache>
                <c:ptCount val="1"/>
                <c:pt idx="0">
                  <c:v>OCTUBRE</c:v>
                </c:pt>
              </c:strCache>
            </c:strRef>
          </c:tx>
          <c:spPr>
            <a:ln w="349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4">
                    <a:lumMod val="6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ANUAL'!$L$16:$L$34</c:f>
            </c:numRef>
          </c:val>
          <c:smooth val="0"/>
        </c:ser>
        <c:ser>
          <c:idx val="10"/>
          <c:order val="10"/>
          <c:tx>
            <c:strRef>
              <c:f>'PPTO 2024 ANUAL'!$M$15</c:f>
              <c:strCache>
                <c:ptCount val="1"/>
                <c:pt idx="0">
                  <c:v>NOVIEMBRE</c:v>
                </c:pt>
              </c:strCache>
            </c:strRef>
          </c:tx>
          <c:spPr>
            <a:ln w="34925" cap="rnd">
              <a:solidFill>
                <a:schemeClr val="accent5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5">
                    <a:lumMod val="6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ANUAL'!$M$16:$M$34</c:f>
            </c:numRef>
          </c:val>
          <c:smooth val="0"/>
        </c:ser>
        <c:ser>
          <c:idx val="11"/>
          <c:order val="11"/>
          <c:tx>
            <c:strRef>
              <c:f>'PPTO 2024 ANUAL'!$N$15</c:f>
              <c:strCache>
                <c:ptCount val="1"/>
                <c:pt idx="0">
                  <c:v>DICIEMBRE</c:v>
                </c:pt>
              </c:strCache>
            </c:strRef>
          </c:tx>
          <c:spPr>
            <a:ln w="34925" cap="rnd">
              <a:solidFill>
                <a:schemeClr val="accent6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6">
                    <a:lumMod val="6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ANUAL'!$N$16:$N$34</c:f>
            </c:numRef>
          </c:val>
          <c:smooth val="0"/>
        </c:ser>
        <c:ser>
          <c:idx val="12"/>
          <c:order val="12"/>
          <c:tx>
            <c:strRef>
              <c:f>'PPTO 2024 ANUAL'!$O$15</c:f>
              <c:strCache>
                <c:ptCount val="1"/>
                <c:pt idx="0">
                  <c:v>TOTAL</c:v>
                </c:pt>
              </c:strCache>
            </c:strRef>
          </c:tx>
          <c:spPr>
            <a:ln w="3492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'PPTO 2024 ANUAL'!$A$16:$B$34</c15:sqref>
                  </c15:fullRef>
                  <c15:levelRef>
                    <c15:sqref>'PPTO 2024 ANUAL'!$A$16:$A$34</c15:sqref>
                  </c15:levelRef>
                </c:ext>
              </c:extLst>
              <c:f>'PPTO 2024 ANUAL'!$A$16:$A$34</c:f>
              <c:strCache>
                <c:ptCount val="19"/>
                <c:pt idx="0">
                  <c:v>Cuota ANEF</c:v>
                </c:pt>
                <c:pt idx="1">
                  <c:v>SERVICIOS JURIDICOS</c:v>
                </c:pt>
                <c:pt idx="2">
                  <c:v>SII ( SERVICIOS )</c:v>
                </c:pt>
                <c:pt idx="3">
                  <c:v>Multas e Impuestos (SII)</c:v>
                </c:pt>
                <c:pt idx="4">
                  <c:v>EXTIENDE ( RRSS )</c:v>
                </c:pt>
                <c:pt idx="5">
                  <c:v>EXTIENDE ( SOPORTE PAGINA WEB)</c:v>
                </c:pt>
                <c:pt idx="6">
                  <c:v>LIPIGAS PAGO FACTURAS</c:v>
                </c:pt>
                <c:pt idx="7">
                  <c:v>CAMBIO HOSTING PAGINA WEB</c:v>
                </c:pt>
                <c:pt idx="8">
                  <c:v>ACTUALIZACION DOMINIO PAGINA WEB</c:v>
                </c:pt>
                <c:pt idx="9">
                  <c:v>GASTOS REPRESENTACION D. NACIONAL</c:v>
                </c:pt>
                <c:pt idx="10">
                  <c:v>GASTOS REPRESENTACION D.REGIONAL</c:v>
                </c:pt>
                <c:pt idx="11">
                  <c:v>ACT FIN DE AÑO</c:v>
                </c:pt>
                <c:pt idx="12">
                  <c:v>OTRAS INVERSIONES MOBILARIO</c:v>
                </c:pt>
                <c:pt idx="13">
                  <c:v>OTRAS INVERSIONES TECNOLOGIA</c:v>
                </c:pt>
                <c:pt idx="14">
                  <c:v>MEMBRESIA ASAMBLEA ANUAL ANEF</c:v>
                </c:pt>
                <c:pt idx="15">
                  <c:v>CONTADOR ASOC</c:v>
                </c:pt>
                <c:pt idx="16">
                  <c:v>GASTOS SOCIAL SOCIOS</c:v>
                </c:pt>
                <c:pt idx="17">
                  <c:v>IMPREVISTOS</c:v>
                </c:pt>
                <c:pt idx="18">
                  <c:v>TOTAL</c:v>
                </c:pt>
              </c:strCache>
            </c:strRef>
          </c:cat>
          <c:val>
            <c:numRef>
              <c:f>'PPTO 2024 ANUAL'!$O$16:$O$34</c:f>
              <c:numCache>
                <c:formatCode>_("$"* #,##0_);_("$"* \(#,##0\);_("$"* "-"_);_(@_)</c:formatCode>
                <c:ptCount val="19"/>
                <c:pt idx="0">
                  <c:v>13708336</c:v>
                </c:pt>
                <c:pt idx="1">
                  <c:v>2340000</c:v>
                </c:pt>
                <c:pt idx="2">
                  <c:v>360000</c:v>
                </c:pt>
                <c:pt idx="3">
                  <c:v>199999.99999999997</c:v>
                </c:pt>
                <c:pt idx="4">
                  <c:v>1560000</c:v>
                </c:pt>
                <c:pt idx="5" formatCode="#,##0">
                  <c:v>1800000</c:v>
                </c:pt>
                <c:pt idx="6">
                  <c:v>44500000</c:v>
                </c:pt>
                <c:pt idx="7">
                  <c:v>265000</c:v>
                </c:pt>
                <c:pt idx="8">
                  <c:v>50000</c:v>
                </c:pt>
                <c:pt idx="9">
                  <c:v>1200000</c:v>
                </c:pt>
                <c:pt idx="10">
                  <c:v>1500000</c:v>
                </c:pt>
                <c:pt idx="11">
                  <c:v>8250000</c:v>
                </c:pt>
                <c:pt idx="12">
                  <c:v>240000</c:v>
                </c:pt>
                <c:pt idx="13">
                  <c:v>840000</c:v>
                </c:pt>
                <c:pt idx="14">
                  <c:v>100000</c:v>
                </c:pt>
                <c:pt idx="15">
                  <c:v>1080000</c:v>
                </c:pt>
                <c:pt idx="16">
                  <c:v>300000</c:v>
                </c:pt>
                <c:pt idx="17">
                  <c:v>600000</c:v>
                </c:pt>
                <c:pt idx="18">
                  <c:v>78893336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300992"/>
        <c:axId val="341301376"/>
      </c:lineChart>
      <c:catAx>
        <c:axId val="34130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41301376"/>
        <c:crosses val="autoZero"/>
        <c:auto val="1"/>
        <c:lblAlgn val="ctr"/>
        <c:lblOffset val="100"/>
        <c:noMultiLvlLbl val="0"/>
      </c:catAx>
      <c:valAx>
        <c:axId val="34130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4130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535545</xdr:colOff>
      <xdr:row>5</xdr:row>
      <xdr:rowOff>187551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3920" cy="1140051"/>
        </a:xfrm>
        <a:prstGeom prst="rect">
          <a:avLst/>
        </a:prstGeom>
      </xdr:spPr>
    </xdr:pic>
    <xdr:clientData/>
  </xdr:twoCellAnchor>
  <xdr:twoCellAnchor>
    <xdr:from>
      <xdr:col>15</xdr:col>
      <xdr:colOff>314325</xdr:colOff>
      <xdr:row>5</xdr:row>
      <xdr:rowOff>66674</xdr:rowOff>
    </xdr:from>
    <xdr:to>
      <xdr:col>23</xdr:col>
      <xdr:colOff>314324</xdr:colOff>
      <xdr:row>14</xdr:row>
      <xdr:rowOff>190499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333375</xdr:colOff>
      <xdr:row>16</xdr:row>
      <xdr:rowOff>0</xdr:rowOff>
    </xdr:from>
    <xdr:to>
      <xdr:col>23</xdr:col>
      <xdr:colOff>285750</xdr:colOff>
      <xdr:row>35</xdr:row>
      <xdr:rowOff>28574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352426</xdr:colOff>
      <xdr:row>5</xdr:row>
      <xdr:rowOff>185455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2771776" cy="1137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O36"/>
  <sheetViews>
    <sheetView workbookViewId="0">
      <selection activeCell="AE13" sqref="AE13"/>
    </sheetView>
  </sheetViews>
  <sheetFormatPr baseColWidth="10" defaultRowHeight="15" x14ac:dyDescent="0.25"/>
  <cols>
    <col min="1" max="1" width="33.5703125" customWidth="1"/>
    <col min="3" max="3" width="14.28515625" hidden="1" customWidth="1"/>
    <col min="4" max="14" width="11.42578125" hidden="1" customWidth="1"/>
    <col min="15" max="15" width="15.42578125" customWidth="1"/>
  </cols>
  <sheetData>
    <row r="7" spans="1:15" x14ac:dyDescent="0.25">
      <c r="A7" s="11" t="s">
        <v>1</v>
      </c>
      <c r="B7" s="17" t="s">
        <v>35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1" t="s">
        <v>12</v>
      </c>
      <c r="N7" s="11" t="s">
        <v>13</v>
      </c>
      <c r="O7" s="11" t="s">
        <v>17</v>
      </c>
    </row>
    <row r="8" spans="1:15" x14ac:dyDescent="0.25">
      <c r="A8" s="2" t="s">
        <v>15</v>
      </c>
      <c r="B8" s="18" t="s">
        <v>36</v>
      </c>
      <c r="C8" s="4">
        <v>10386864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13">
        <v>10386864</v>
      </c>
    </row>
    <row r="9" spans="1:15" x14ac:dyDescent="0.25">
      <c r="A9" s="2" t="s">
        <v>24</v>
      </c>
      <c r="B9" s="18" t="s">
        <v>36</v>
      </c>
      <c r="C9" s="5">
        <v>856771</v>
      </c>
      <c r="D9" s="5">
        <v>856771</v>
      </c>
      <c r="E9" s="5">
        <v>1713542</v>
      </c>
      <c r="F9" s="5">
        <v>856771</v>
      </c>
      <c r="G9" s="5">
        <v>856771</v>
      </c>
      <c r="H9" s="5">
        <v>1713542</v>
      </c>
      <c r="I9" s="5">
        <v>856771</v>
      </c>
      <c r="J9" s="5">
        <v>856771</v>
      </c>
      <c r="K9" s="5">
        <v>1713542</v>
      </c>
      <c r="L9" s="5">
        <v>856771</v>
      </c>
      <c r="M9" s="5">
        <v>856771</v>
      </c>
      <c r="N9" s="5">
        <v>1713542</v>
      </c>
      <c r="O9" s="24">
        <f>SUM(C9:N9)</f>
        <v>13708336</v>
      </c>
    </row>
    <row r="10" spans="1:15" x14ac:dyDescent="0.25">
      <c r="A10" s="2" t="s">
        <v>25</v>
      </c>
      <c r="B10" s="18" t="s">
        <v>36</v>
      </c>
      <c r="C10" s="5">
        <v>1657726</v>
      </c>
      <c r="D10" s="5">
        <v>1657726</v>
      </c>
      <c r="E10" s="5">
        <f>1657726*2</f>
        <v>3315452</v>
      </c>
      <c r="F10" s="5">
        <v>1657726</v>
      </c>
      <c r="G10" s="5">
        <v>1657726</v>
      </c>
      <c r="H10" s="5">
        <f>1657726*2</f>
        <v>3315452</v>
      </c>
      <c r="I10" s="5">
        <v>1657726</v>
      </c>
      <c r="J10" s="5">
        <v>1657726</v>
      </c>
      <c r="K10" s="5">
        <f>1657726*2</f>
        <v>3315452</v>
      </c>
      <c r="L10" s="5">
        <v>1657726</v>
      </c>
      <c r="M10" s="5">
        <v>1657726</v>
      </c>
      <c r="N10" s="5">
        <f>1657726*2</f>
        <v>3315452</v>
      </c>
      <c r="O10" s="24">
        <f>SUM(C10:N10)</f>
        <v>26523616</v>
      </c>
    </row>
    <row r="11" spans="1:15" x14ac:dyDescent="0.25">
      <c r="A11" s="2" t="s">
        <v>14</v>
      </c>
      <c r="B11" s="18" t="s">
        <v>37</v>
      </c>
      <c r="C11" s="3">
        <v>70000</v>
      </c>
      <c r="D11" s="14">
        <v>913369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1165000</v>
      </c>
      <c r="O11" s="13">
        <f>SUM(C11:N11)</f>
        <v>2148369</v>
      </c>
    </row>
    <row r="12" spans="1:15" x14ac:dyDescent="0.25">
      <c r="A12" s="8" t="s">
        <v>42</v>
      </c>
      <c r="B12" s="19" t="s">
        <v>37</v>
      </c>
      <c r="C12" s="15">
        <v>2500000</v>
      </c>
      <c r="D12" s="15">
        <v>2500000</v>
      </c>
      <c r="E12" s="15">
        <v>2500000</v>
      </c>
      <c r="F12" s="15">
        <v>2500000</v>
      </c>
      <c r="G12" s="15">
        <v>4500000</v>
      </c>
      <c r="H12" s="15">
        <v>6000000</v>
      </c>
      <c r="I12" s="15">
        <v>6000000</v>
      </c>
      <c r="J12" s="15">
        <v>6000000</v>
      </c>
      <c r="K12" s="15">
        <v>4500000</v>
      </c>
      <c r="L12" s="15">
        <v>2500000</v>
      </c>
      <c r="M12" s="15">
        <v>2500000</v>
      </c>
      <c r="N12" s="15">
        <v>2500000</v>
      </c>
      <c r="O12" s="25">
        <f>SUM(C12:N12)</f>
        <v>44500000</v>
      </c>
    </row>
    <row r="13" spans="1:15" x14ac:dyDescent="0.25">
      <c r="A13" s="6" t="s">
        <v>16</v>
      </c>
      <c r="B13" s="20"/>
      <c r="C13" s="7">
        <f t="shared" ref="C13:N13" si="0">SUM(C8:C12)</f>
        <v>15471361</v>
      </c>
      <c r="D13" s="7">
        <f t="shared" si="0"/>
        <v>5927866</v>
      </c>
      <c r="E13" s="7">
        <f t="shared" si="0"/>
        <v>7528994</v>
      </c>
      <c r="F13" s="7">
        <f t="shared" si="0"/>
        <v>5014497</v>
      </c>
      <c r="G13" s="7">
        <f t="shared" si="0"/>
        <v>7014497</v>
      </c>
      <c r="H13" s="7">
        <f t="shared" si="0"/>
        <v>11028994</v>
      </c>
      <c r="I13" s="7">
        <f t="shared" si="0"/>
        <v>8514497</v>
      </c>
      <c r="J13" s="7">
        <f t="shared" si="0"/>
        <v>8514497</v>
      </c>
      <c r="K13" s="7">
        <f t="shared" si="0"/>
        <v>9528994</v>
      </c>
      <c r="L13" s="7">
        <f t="shared" si="0"/>
        <v>5014497</v>
      </c>
      <c r="M13" s="7">
        <f t="shared" si="0"/>
        <v>5014497</v>
      </c>
      <c r="N13" s="7">
        <f t="shared" si="0"/>
        <v>8693994</v>
      </c>
      <c r="O13" s="13">
        <f>SUM(C13:N13)</f>
        <v>97267185</v>
      </c>
    </row>
    <row r="14" spans="1:15" x14ac:dyDescent="0.25">
      <c r="A14" s="6"/>
      <c r="B14" s="2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3"/>
    </row>
    <row r="15" spans="1:15" x14ac:dyDescent="0.25">
      <c r="A15" s="10" t="s">
        <v>41</v>
      </c>
      <c r="B15" s="21"/>
      <c r="C15" s="10" t="s">
        <v>2</v>
      </c>
      <c r="D15" s="10" t="s">
        <v>3</v>
      </c>
      <c r="E15" s="10" t="s">
        <v>4</v>
      </c>
      <c r="F15" s="10" t="s">
        <v>5</v>
      </c>
      <c r="G15" s="10" t="s">
        <v>6</v>
      </c>
      <c r="H15" s="10" t="s">
        <v>7</v>
      </c>
      <c r="I15" s="10" t="s">
        <v>8</v>
      </c>
      <c r="J15" s="10" t="s">
        <v>9</v>
      </c>
      <c r="K15" s="10" t="s">
        <v>10</v>
      </c>
      <c r="L15" s="10" t="s">
        <v>11</v>
      </c>
      <c r="M15" s="10" t="s">
        <v>12</v>
      </c>
      <c r="N15" s="10" t="s">
        <v>13</v>
      </c>
      <c r="O15" s="10" t="s">
        <v>17</v>
      </c>
    </row>
    <row r="16" spans="1:15" x14ac:dyDescent="0.25">
      <c r="A16" s="2" t="s">
        <v>18</v>
      </c>
      <c r="B16" s="18" t="s">
        <v>36</v>
      </c>
      <c r="C16" s="4">
        <v>856771</v>
      </c>
      <c r="D16" s="4">
        <v>856771</v>
      </c>
      <c r="E16" s="4">
        <f>856771*2</f>
        <v>1713542</v>
      </c>
      <c r="F16" s="4">
        <v>856771</v>
      </c>
      <c r="G16" s="4">
        <v>856771</v>
      </c>
      <c r="H16" s="4">
        <f>856771*2</f>
        <v>1713542</v>
      </c>
      <c r="I16" s="4">
        <v>856771</v>
      </c>
      <c r="J16" s="4">
        <v>856771</v>
      </c>
      <c r="K16" s="4">
        <f>856771*2</f>
        <v>1713542</v>
      </c>
      <c r="L16" s="4">
        <v>856771</v>
      </c>
      <c r="M16" s="4">
        <v>856771</v>
      </c>
      <c r="N16" s="4">
        <f>856771*2</f>
        <v>1713542</v>
      </c>
      <c r="O16" s="26">
        <f t="shared" ref="O16:O33" si="1">SUM(C16:N16)</f>
        <v>13708336</v>
      </c>
    </row>
    <row r="17" spans="1:15" x14ac:dyDescent="0.25">
      <c r="A17" s="2" t="s">
        <v>19</v>
      </c>
      <c r="B17" s="18" t="s">
        <v>36</v>
      </c>
      <c r="C17" s="4">
        <v>195000</v>
      </c>
      <c r="D17" s="4">
        <v>195000</v>
      </c>
      <c r="E17" s="4">
        <v>195000</v>
      </c>
      <c r="F17" s="4">
        <v>195000</v>
      </c>
      <c r="G17" s="4">
        <v>195000</v>
      </c>
      <c r="H17" s="4">
        <v>195000</v>
      </c>
      <c r="I17" s="4">
        <v>195000</v>
      </c>
      <c r="J17" s="4">
        <v>195000</v>
      </c>
      <c r="K17" s="4">
        <v>195000</v>
      </c>
      <c r="L17" s="4">
        <v>195000</v>
      </c>
      <c r="M17" s="4">
        <v>195000</v>
      </c>
      <c r="N17" s="4">
        <v>195000</v>
      </c>
      <c r="O17" s="26">
        <f t="shared" si="1"/>
        <v>2340000</v>
      </c>
    </row>
    <row r="18" spans="1:15" x14ac:dyDescent="0.25">
      <c r="A18" s="2" t="s">
        <v>20</v>
      </c>
      <c r="B18" s="18" t="s">
        <v>36</v>
      </c>
      <c r="C18" s="4">
        <v>30000</v>
      </c>
      <c r="D18" s="4">
        <v>30000</v>
      </c>
      <c r="E18" s="4">
        <v>30000</v>
      </c>
      <c r="F18" s="4">
        <v>30000</v>
      </c>
      <c r="G18" s="4">
        <v>30000</v>
      </c>
      <c r="H18" s="4">
        <v>30000</v>
      </c>
      <c r="I18" s="4">
        <v>30000</v>
      </c>
      <c r="J18" s="4">
        <v>30000</v>
      </c>
      <c r="K18" s="4">
        <v>30000</v>
      </c>
      <c r="L18" s="4">
        <v>30000</v>
      </c>
      <c r="M18" s="4">
        <v>30000</v>
      </c>
      <c r="N18" s="4">
        <v>30000</v>
      </c>
      <c r="O18" s="26">
        <f t="shared" si="1"/>
        <v>360000</v>
      </c>
    </row>
    <row r="19" spans="1:15" x14ac:dyDescent="0.25">
      <c r="A19" s="2" t="s">
        <v>21</v>
      </c>
      <c r="B19" s="18" t="s">
        <v>37</v>
      </c>
      <c r="C19" s="4">
        <f>200000/12</f>
        <v>16666.666666666668</v>
      </c>
      <c r="D19" s="4">
        <f t="shared" ref="D19:N19" si="2">200000/12</f>
        <v>16666.666666666668</v>
      </c>
      <c r="E19" s="4">
        <f t="shared" si="2"/>
        <v>16666.666666666668</v>
      </c>
      <c r="F19" s="4">
        <f t="shared" si="2"/>
        <v>16666.666666666668</v>
      </c>
      <c r="G19" s="4">
        <f t="shared" si="2"/>
        <v>16666.666666666668</v>
      </c>
      <c r="H19" s="4">
        <f t="shared" si="2"/>
        <v>16666.666666666668</v>
      </c>
      <c r="I19" s="4">
        <f t="shared" si="2"/>
        <v>16666.666666666668</v>
      </c>
      <c r="J19" s="4">
        <f t="shared" si="2"/>
        <v>16666.666666666668</v>
      </c>
      <c r="K19" s="4">
        <f t="shared" si="2"/>
        <v>16666.666666666668</v>
      </c>
      <c r="L19" s="4">
        <f t="shared" si="2"/>
        <v>16666.666666666668</v>
      </c>
      <c r="M19" s="4">
        <f t="shared" si="2"/>
        <v>16666.666666666668</v>
      </c>
      <c r="N19" s="4">
        <f t="shared" si="2"/>
        <v>16666.666666666668</v>
      </c>
      <c r="O19" s="26">
        <f t="shared" si="1"/>
        <v>199999.99999999997</v>
      </c>
    </row>
    <row r="20" spans="1:15" x14ac:dyDescent="0.25">
      <c r="A20" s="2" t="s">
        <v>22</v>
      </c>
      <c r="B20" s="18" t="s">
        <v>36</v>
      </c>
      <c r="C20" s="4">
        <v>130000</v>
      </c>
      <c r="D20" s="4">
        <v>130000</v>
      </c>
      <c r="E20" s="4">
        <v>130000</v>
      </c>
      <c r="F20" s="4">
        <v>130000</v>
      </c>
      <c r="G20" s="4">
        <v>130000</v>
      </c>
      <c r="H20" s="4">
        <v>130000</v>
      </c>
      <c r="I20" s="4">
        <v>130000</v>
      </c>
      <c r="J20" s="4">
        <v>130000</v>
      </c>
      <c r="K20" s="4">
        <v>130000</v>
      </c>
      <c r="L20" s="4">
        <v>130000</v>
      </c>
      <c r="M20" s="4">
        <v>130000</v>
      </c>
      <c r="N20" s="4">
        <v>130000</v>
      </c>
      <c r="O20" s="26">
        <f t="shared" si="1"/>
        <v>1560000</v>
      </c>
    </row>
    <row r="21" spans="1:15" x14ac:dyDescent="0.25">
      <c r="A21" s="2" t="s">
        <v>23</v>
      </c>
      <c r="B21" s="18" t="s">
        <v>36</v>
      </c>
      <c r="C21" s="4">
        <v>150000</v>
      </c>
      <c r="D21" s="4">
        <v>150000</v>
      </c>
      <c r="E21" s="4">
        <v>150000</v>
      </c>
      <c r="F21" s="4">
        <v>150000</v>
      </c>
      <c r="G21" s="4">
        <v>150000</v>
      </c>
      <c r="H21" s="4">
        <v>150000</v>
      </c>
      <c r="I21" s="4">
        <v>150000</v>
      </c>
      <c r="J21" s="4">
        <v>150000</v>
      </c>
      <c r="K21" s="4">
        <v>150000</v>
      </c>
      <c r="L21" s="4">
        <v>150000</v>
      </c>
      <c r="M21" s="4">
        <v>150000</v>
      </c>
      <c r="N21" s="4">
        <v>150000</v>
      </c>
      <c r="O21" s="27">
        <f t="shared" si="1"/>
        <v>1800000</v>
      </c>
    </row>
    <row r="22" spans="1:15" x14ac:dyDescent="0.25">
      <c r="A22" s="8" t="s">
        <v>26</v>
      </c>
      <c r="B22" s="19" t="s">
        <v>37</v>
      </c>
      <c r="C22" s="16">
        <v>2500000</v>
      </c>
      <c r="D22" s="16">
        <v>2500000</v>
      </c>
      <c r="E22" s="16">
        <v>2500000</v>
      </c>
      <c r="F22" s="16">
        <v>2500000</v>
      </c>
      <c r="G22" s="16">
        <v>4500000</v>
      </c>
      <c r="H22" s="16">
        <v>6000000</v>
      </c>
      <c r="I22" s="16">
        <v>6000000</v>
      </c>
      <c r="J22" s="16">
        <v>6000000</v>
      </c>
      <c r="K22" s="16">
        <v>4500000</v>
      </c>
      <c r="L22" s="16">
        <v>2500000</v>
      </c>
      <c r="M22" s="16">
        <v>2500000</v>
      </c>
      <c r="N22" s="16">
        <v>2500000</v>
      </c>
      <c r="O22" s="28">
        <f t="shared" si="1"/>
        <v>44500000</v>
      </c>
    </row>
    <row r="23" spans="1:15" x14ac:dyDescent="0.25">
      <c r="A23" s="2" t="s">
        <v>27</v>
      </c>
      <c r="B23" s="18" t="s">
        <v>36</v>
      </c>
      <c r="C23" s="4">
        <v>0</v>
      </c>
      <c r="D23" s="4">
        <v>0</v>
      </c>
      <c r="E23" s="4">
        <v>265000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26">
        <f t="shared" si="1"/>
        <v>265000</v>
      </c>
    </row>
    <row r="24" spans="1:15" x14ac:dyDescent="0.25">
      <c r="A24" s="2" t="s">
        <v>28</v>
      </c>
      <c r="B24" s="18" t="s">
        <v>36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50000</v>
      </c>
      <c r="L24" s="4">
        <v>0</v>
      </c>
      <c r="M24" s="4">
        <v>0</v>
      </c>
      <c r="N24" s="4">
        <v>0</v>
      </c>
      <c r="O24" s="26">
        <f t="shared" si="1"/>
        <v>50000</v>
      </c>
    </row>
    <row r="25" spans="1:15" x14ac:dyDescent="0.25">
      <c r="A25" s="9" t="s">
        <v>29</v>
      </c>
      <c r="B25" s="22" t="s">
        <v>36</v>
      </c>
      <c r="C25" s="4">
        <v>100000</v>
      </c>
      <c r="D25" s="4">
        <v>100000</v>
      </c>
      <c r="E25" s="4">
        <v>100000</v>
      </c>
      <c r="F25" s="4">
        <v>100000</v>
      </c>
      <c r="G25" s="4">
        <v>100000</v>
      </c>
      <c r="H25" s="4">
        <v>100000</v>
      </c>
      <c r="I25" s="4">
        <v>100000</v>
      </c>
      <c r="J25" s="4">
        <v>100000</v>
      </c>
      <c r="K25" s="4">
        <v>100000</v>
      </c>
      <c r="L25" s="4">
        <v>100000</v>
      </c>
      <c r="M25" s="4">
        <v>100000</v>
      </c>
      <c r="N25" s="4">
        <v>100000</v>
      </c>
      <c r="O25" s="26">
        <f t="shared" si="1"/>
        <v>1200000</v>
      </c>
    </row>
    <row r="26" spans="1:15" x14ac:dyDescent="0.25">
      <c r="A26" s="9" t="s">
        <v>39</v>
      </c>
      <c r="B26" s="22" t="s">
        <v>36</v>
      </c>
      <c r="C26" s="4">
        <v>100000</v>
      </c>
      <c r="D26" s="4">
        <v>100000</v>
      </c>
      <c r="E26" s="4">
        <v>100000</v>
      </c>
      <c r="F26" s="4">
        <v>100000</v>
      </c>
      <c r="G26" s="4">
        <v>100000</v>
      </c>
      <c r="H26" s="4">
        <v>100000</v>
      </c>
      <c r="I26" s="4">
        <v>100000</v>
      </c>
      <c r="J26" s="4">
        <v>100000</v>
      </c>
      <c r="K26" s="4">
        <v>100000</v>
      </c>
      <c r="L26" s="4">
        <v>100000</v>
      </c>
      <c r="M26" s="4">
        <v>100000</v>
      </c>
      <c r="N26" s="4">
        <v>400000</v>
      </c>
      <c r="O26" s="26">
        <f t="shared" si="1"/>
        <v>1500000</v>
      </c>
    </row>
    <row r="27" spans="1:15" x14ac:dyDescent="0.25">
      <c r="A27" s="9" t="s">
        <v>38</v>
      </c>
      <c r="B27" s="22" t="s">
        <v>36</v>
      </c>
      <c r="C27" s="4">
        <v>687500</v>
      </c>
      <c r="D27" s="4">
        <v>687500</v>
      </c>
      <c r="E27" s="4">
        <v>687500</v>
      </c>
      <c r="F27" s="4">
        <v>687500</v>
      </c>
      <c r="G27" s="4">
        <v>687500</v>
      </c>
      <c r="H27" s="4">
        <v>687500</v>
      </c>
      <c r="I27" s="4">
        <v>687500</v>
      </c>
      <c r="J27" s="4">
        <v>687500</v>
      </c>
      <c r="K27" s="4">
        <v>687500</v>
      </c>
      <c r="L27" s="4">
        <v>687500</v>
      </c>
      <c r="M27" s="4">
        <v>687500</v>
      </c>
      <c r="N27" s="4">
        <v>687500</v>
      </c>
      <c r="O27" s="26">
        <f t="shared" si="1"/>
        <v>8250000</v>
      </c>
    </row>
    <row r="28" spans="1:15" x14ac:dyDescent="0.25">
      <c r="A28" s="9" t="s">
        <v>30</v>
      </c>
      <c r="B28" s="22" t="s">
        <v>37</v>
      </c>
      <c r="C28" s="4">
        <v>20000</v>
      </c>
      <c r="D28" s="4">
        <v>20000</v>
      </c>
      <c r="E28" s="4">
        <v>20000</v>
      </c>
      <c r="F28" s="4">
        <v>20000</v>
      </c>
      <c r="G28" s="4">
        <v>20000</v>
      </c>
      <c r="H28" s="4">
        <v>20000</v>
      </c>
      <c r="I28" s="4">
        <v>20000</v>
      </c>
      <c r="J28" s="4">
        <v>20000</v>
      </c>
      <c r="K28" s="4">
        <v>20000</v>
      </c>
      <c r="L28" s="4">
        <v>20000</v>
      </c>
      <c r="M28" s="4">
        <v>20000</v>
      </c>
      <c r="N28" s="4">
        <v>20000</v>
      </c>
      <c r="O28" s="13">
        <f t="shared" si="1"/>
        <v>240000</v>
      </c>
    </row>
    <row r="29" spans="1:15" x14ac:dyDescent="0.25">
      <c r="A29" s="9" t="s">
        <v>31</v>
      </c>
      <c r="B29" s="22" t="s">
        <v>37</v>
      </c>
      <c r="C29" s="4">
        <v>70000</v>
      </c>
      <c r="D29" s="4">
        <v>70000</v>
      </c>
      <c r="E29" s="4">
        <v>70000</v>
      </c>
      <c r="F29" s="4">
        <v>70000</v>
      </c>
      <c r="G29" s="4">
        <v>70000</v>
      </c>
      <c r="H29" s="4">
        <v>70000</v>
      </c>
      <c r="I29" s="4">
        <v>70000</v>
      </c>
      <c r="J29" s="4">
        <v>70000</v>
      </c>
      <c r="K29" s="4">
        <v>70000</v>
      </c>
      <c r="L29" s="4">
        <v>70000</v>
      </c>
      <c r="M29" s="4">
        <v>70000</v>
      </c>
      <c r="N29" s="4">
        <v>70000</v>
      </c>
      <c r="O29" s="13">
        <f t="shared" si="1"/>
        <v>840000</v>
      </c>
    </row>
    <row r="30" spans="1:15" x14ac:dyDescent="0.25">
      <c r="A30" s="9" t="s">
        <v>32</v>
      </c>
      <c r="B30" s="22" t="s">
        <v>36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4">
        <v>80000</v>
      </c>
      <c r="K30" s="2">
        <v>0</v>
      </c>
      <c r="L30" s="2">
        <v>0</v>
      </c>
      <c r="M30" s="2">
        <v>0</v>
      </c>
      <c r="N30" s="2">
        <v>0</v>
      </c>
      <c r="O30" s="13">
        <v>100000</v>
      </c>
    </row>
    <row r="31" spans="1:15" x14ac:dyDescent="0.25">
      <c r="A31" s="9" t="s">
        <v>34</v>
      </c>
      <c r="B31" s="22" t="s">
        <v>36</v>
      </c>
      <c r="C31" s="4">
        <v>90000</v>
      </c>
      <c r="D31" s="4">
        <v>90000</v>
      </c>
      <c r="E31" s="4">
        <v>90000</v>
      </c>
      <c r="F31" s="4">
        <v>90000</v>
      </c>
      <c r="G31" s="4">
        <v>90000</v>
      </c>
      <c r="H31" s="4">
        <v>90000</v>
      </c>
      <c r="I31" s="4">
        <v>90000</v>
      </c>
      <c r="J31" s="4">
        <v>90000</v>
      </c>
      <c r="K31" s="4">
        <v>90000</v>
      </c>
      <c r="L31" s="4">
        <v>90000</v>
      </c>
      <c r="M31" s="4">
        <v>90000</v>
      </c>
      <c r="N31" s="4">
        <v>90000</v>
      </c>
      <c r="O31" s="13">
        <f t="shared" si="1"/>
        <v>1080000</v>
      </c>
    </row>
    <row r="32" spans="1:15" x14ac:dyDescent="0.25">
      <c r="A32" s="9" t="s">
        <v>33</v>
      </c>
      <c r="B32" s="22" t="s">
        <v>37</v>
      </c>
      <c r="C32" s="4">
        <v>5000</v>
      </c>
      <c r="D32" s="4">
        <v>5000</v>
      </c>
      <c r="E32" s="4">
        <v>5000</v>
      </c>
      <c r="F32" s="4">
        <v>5000</v>
      </c>
      <c r="G32" s="4">
        <v>5000</v>
      </c>
      <c r="H32" s="4">
        <v>5000</v>
      </c>
      <c r="I32" s="4">
        <v>5000</v>
      </c>
      <c r="J32" s="4">
        <v>5000</v>
      </c>
      <c r="K32" s="4">
        <v>5000</v>
      </c>
      <c r="L32" s="4">
        <v>5000</v>
      </c>
      <c r="M32" s="4">
        <v>5000</v>
      </c>
      <c r="N32" s="4">
        <v>5000</v>
      </c>
      <c r="O32" s="13">
        <v>300000</v>
      </c>
    </row>
    <row r="33" spans="1:15" x14ac:dyDescent="0.25">
      <c r="A33" s="9" t="s">
        <v>43</v>
      </c>
      <c r="B33" s="22" t="s">
        <v>37</v>
      </c>
      <c r="C33" s="4">
        <v>50000</v>
      </c>
      <c r="D33" s="4">
        <v>50000</v>
      </c>
      <c r="E33" s="4">
        <v>50000</v>
      </c>
      <c r="F33" s="4">
        <v>50000</v>
      </c>
      <c r="G33" s="4">
        <v>50000</v>
      </c>
      <c r="H33" s="4">
        <v>50000</v>
      </c>
      <c r="I33" s="4">
        <v>50000</v>
      </c>
      <c r="J33" s="4">
        <v>50000</v>
      </c>
      <c r="K33" s="4">
        <v>50000</v>
      </c>
      <c r="L33" s="4">
        <v>50000</v>
      </c>
      <c r="M33" s="4">
        <v>50000</v>
      </c>
      <c r="N33" s="4">
        <v>50000</v>
      </c>
      <c r="O33" s="13">
        <f t="shared" si="1"/>
        <v>600000</v>
      </c>
    </row>
    <row r="34" spans="1:15" x14ac:dyDescent="0.25">
      <c r="A34" s="10" t="s">
        <v>17</v>
      </c>
      <c r="B34" s="21"/>
      <c r="C34" s="29">
        <f>SUM(C16:C33)</f>
        <v>5000937.666666667</v>
      </c>
      <c r="D34" s="29">
        <f t="shared" ref="D34:N34" si="3">SUM(D16:D32)</f>
        <v>4950937.666666667</v>
      </c>
      <c r="E34" s="29">
        <f t="shared" si="3"/>
        <v>6072708.666666667</v>
      </c>
      <c r="F34" s="29">
        <f t="shared" si="3"/>
        <v>4950937.666666667</v>
      </c>
      <c r="G34" s="29">
        <f t="shared" si="3"/>
        <v>6950937.666666667</v>
      </c>
      <c r="H34" s="29">
        <f t="shared" si="3"/>
        <v>9307708.6666666679</v>
      </c>
      <c r="I34" s="29">
        <f t="shared" si="3"/>
        <v>8450937.6666666679</v>
      </c>
      <c r="J34" s="29">
        <f t="shared" si="3"/>
        <v>8530937.6666666679</v>
      </c>
      <c r="K34" s="29">
        <f t="shared" si="3"/>
        <v>7857708.666666667</v>
      </c>
      <c r="L34" s="29">
        <f t="shared" si="3"/>
        <v>4950937.666666667</v>
      </c>
      <c r="M34" s="29">
        <f t="shared" si="3"/>
        <v>4950937.666666667</v>
      </c>
      <c r="N34" s="29">
        <f t="shared" si="3"/>
        <v>6107708.666666667</v>
      </c>
      <c r="O34" s="29">
        <f>SUM(O16:O33)</f>
        <v>78893336</v>
      </c>
    </row>
    <row r="35" spans="1:15" x14ac:dyDescent="0.25">
      <c r="A35" s="30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x14ac:dyDescent="0.25">
      <c r="A36" s="34" t="s">
        <v>40</v>
      </c>
      <c r="B36" s="35"/>
      <c r="C36" s="36">
        <f t="shared" ref="C36:O36" si="4">C13-C34</f>
        <v>10470423.333333332</v>
      </c>
      <c r="D36" s="36">
        <f t="shared" si="4"/>
        <v>976928.33333333302</v>
      </c>
      <c r="E36" s="36">
        <f t="shared" si="4"/>
        <v>1456285.333333333</v>
      </c>
      <c r="F36" s="36">
        <f t="shared" si="4"/>
        <v>63559.333333333023</v>
      </c>
      <c r="G36" s="36">
        <f t="shared" si="4"/>
        <v>63559.333333333023</v>
      </c>
      <c r="H36" s="36">
        <f t="shared" si="4"/>
        <v>1721285.3333333321</v>
      </c>
      <c r="I36" s="36">
        <f t="shared" si="4"/>
        <v>63559.333333332092</v>
      </c>
      <c r="J36" s="36">
        <f t="shared" si="4"/>
        <v>-16440.666666667908</v>
      </c>
      <c r="K36" s="36">
        <f t="shared" si="4"/>
        <v>1671285.333333333</v>
      </c>
      <c r="L36" s="36">
        <f t="shared" si="4"/>
        <v>63559.333333333023</v>
      </c>
      <c r="M36" s="36">
        <f t="shared" si="4"/>
        <v>63559.333333333023</v>
      </c>
      <c r="N36" s="36">
        <f t="shared" si="4"/>
        <v>2586285.333333333</v>
      </c>
      <c r="O36" s="36">
        <f t="shared" si="4"/>
        <v>18373849</v>
      </c>
    </row>
  </sheetData>
  <pageMargins left="0.70866141732283472" right="0.70866141732283472" top="0.74803149606299213" bottom="0.74803149606299213" header="0.31496062992125984" footer="0.31496062992125984"/>
  <pageSetup scale="8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6"/>
  <sheetViews>
    <sheetView tabSelected="1" zoomScale="85" zoomScaleNormal="85" workbookViewId="0">
      <selection activeCell="S20" sqref="S20"/>
    </sheetView>
  </sheetViews>
  <sheetFormatPr baseColWidth="10" defaultColWidth="9.140625" defaultRowHeight="15" x14ac:dyDescent="0.25"/>
  <cols>
    <col min="1" max="1" width="36.85546875" customWidth="1"/>
    <col min="2" max="2" width="10.5703125" style="1" customWidth="1"/>
    <col min="3" max="15" width="14.28515625" customWidth="1"/>
    <col min="19" max="19" width="11" bestFit="1" customWidth="1"/>
  </cols>
  <sheetData>
    <row r="1" spans="1:15" ht="15" customHeight="1" x14ac:dyDescent="0.4">
      <c r="F1" s="46" t="s">
        <v>0</v>
      </c>
      <c r="G1" s="46"/>
      <c r="H1" s="46"/>
      <c r="I1" s="46"/>
      <c r="J1" s="12"/>
      <c r="K1" s="12"/>
      <c r="L1" s="12"/>
      <c r="M1" s="12"/>
      <c r="N1" s="12"/>
      <c r="O1" s="12"/>
    </row>
    <row r="2" spans="1:15" ht="15" customHeight="1" x14ac:dyDescent="0.4">
      <c r="F2" s="46"/>
      <c r="G2" s="46"/>
      <c r="H2" s="46"/>
      <c r="I2" s="46"/>
      <c r="J2" s="12"/>
      <c r="K2" s="12"/>
      <c r="L2" s="12"/>
      <c r="M2" s="12"/>
      <c r="N2" s="12"/>
      <c r="O2" s="12"/>
    </row>
    <row r="3" spans="1:15" x14ac:dyDescent="0.25">
      <c r="F3" s="46"/>
      <c r="G3" s="46"/>
      <c r="H3" s="46"/>
      <c r="I3" s="46"/>
    </row>
    <row r="7" spans="1:15" x14ac:dyDescent="0.25">
      <c r="A7" s="11" t="s">
        <v>1</v>
      </c>
      <c r="B7" s="17" t="s">
        <v>35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1" t="s">
        <v>12</v>
      </c>
      <c r="N7" s="11" t="s">
        <v>13</v>
      </c>
      <c r="O7" s="11" t="s">
        <v>17</v>
      </c>
    </row>
    <row r="8" spans="1:15" x14ac:dyDescent="0.25">
      <c r="A8" s="2" t="s">
        <v>15</v>
      </c>
      <c r="B8" s="18" t="s">
        <v>36</v>
      </c>
      <c r="C8" s="4">
        <v>10386864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13">
        <v>10386864</v>
      </c>
    </row>
    <row r="9" spans="1:15" x14ac:dyDescent="0.25">
      <c r="A9" s="2" t="s">
        <v>24</v>
      </c>
      <c r="B9" s="18" t="s">
        <v>36</v>
      </c>
      <c r="C9" s="5">
        <v>856771</v>
      </c>
      <c r="D9" s="5">
        <v>856771</v>
      </c>
      <c r="E9" s="5">
        <f>D9*2</f>
        <v>1713542</v>
      </c>
      <c r="F9" s="5">
        <v>856771</v>
      </c>
      <c r="G9" s="5">
        <v>856771</v>
      </c>
      <c r="H9" s="5">
        <f>G9*2</f>
        <v>1713542</v>
      </c>
      <c r="I9" s="5">
        <v>856771</v>
      </c>
      <c r="J9" s="5">
        <v>856771</v>
      </c>
      <c r="K9" s="5">
        <f>J9*2</f>
        <v>1713542</v>
      </c>
      <c r="L9" s="5">
        <v>856771</v>
      </c>
      <c r="M9" s="5">
        <v>856771</v>
      </c>
      <c r="N9" s="5">
        <f>M9*2</f>
        <v>1713542</v>
      </c>
      <c r="O9" s="24">
        <f>SUM(C9:N9)</f>
        <v>13708336</v>
      </c>
    </row>
    <row r="10" spans="1:15" x14ac:dyDescent="0.25">
      <c r="A10" s="2" t="s">
        <v>25</v>
      </c>
      <c r="B10" s="18" t="s">
        <v>36</v>
      </c>
      <c r="C10" s="5">
        <v>1657726</v>
      </c>
      <c r="D10" s="5">
        <v>1657726</v>
      </c>
      <c r="E10" s="5">
        <f>1657726*2</f>
        <v>3315452</v>
      </c>
      <c r="F10" s="5">
        <v>1657726</v>
      </c>
      <c r="G10" s="5">
        <v>1657726</v>
      </c>
      <c r="H10" s="5">
        <f>1657726*2</f>
        <v>3315452</v>
      </c>
      <c r="I10" s="5">
        <v>1657726</v>
      </c>
      <c r="J10" s="5">
        <v>1657726</v>
      </c>
      <c r="K10" s="5">
        <f>1657726*2</f>
        <v>3315452</v>
      </c>
      <c r="L10" s="5">
        <v>1657726</v>
      </c>
      <c r="M10" s="5">
        <v>1657726</v>
      </c>
      <c r="N10" s="5">
        <f>1657726*2</f>
        <v>3315452</v>
      </c>
      <c r="O10" s="24">
        <f>SUM(C10:N10)</f>
        <v>26523616</v>
      </c>
    </row>
    <row r="11" spans="1:15" x14ac:dyDescent="0.25">
      <c r="A11" s="2" t="s">
        <v>14</v>
      </c>
      <c r="B11" s="18" t="s">
        <v>37</v>
      </c>
      <c r="C11" s="3">
        <v>70000</v>
      </c>
      <c r="D11" s="14">
        <v>913369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1165000</v>
      </c>
      <c r="O11" s="13">
        <f>SUM(C11:N11)</f>
        <v>2148369</v>
      </c>
    </row>
    <row r="12" spans="1:15" x14ac:dyDescent="0.25">
      <c r="A12" s="8" t="s">
        <v>42</v>
      </c>
      <c r="B12" s="19" t="s">
        <v>37</v>
      </c>
      <c r="C12" s="15">
        <v>2500000</v>
      </c>
      <c r="D12" s="15">
        <v>2500000</v>
      </c>
      <c r="E12" s="15">
        <v>2500000</v>
      </c>
      <c r="F12" s="15">
        <v>2500000</v>
      </c>
      <c r="G12" s="15">
        <v>4500000</v>
      </c>
      <c r="H12" s="15">
        <v>6000000</v>
      </c>
      <c r="I12" s="15">
        <v>6000000</v>
      </c>
      <c r="J12" s="15">
        <v>6000000</v>
      </c>
      <c r="K12" s="15">
        <v>4500000</v>
      </c>
      <c r="L12" s="15">
        <v>2500000</v>
      </c>
      <c r="M12" s="15">
        <v>2500000</v>
      </c>
      <c r="N12" s="15">
        <v>2500000</v>
      </c>
      <c r="O12" s="25">
        <f>SUM(C12:N12)</f>
        <v>44500000</v>
      </c>
    </row>
    <row r="13" spans="1:15" x14ac:dyDescent="0.25">
      <c r="A13" s="6" t="s">
        <v>16</v>
      </c>
      <c r="B13" s="20"/>
      <c r="C13" s="7">
        <f t="shared" ref="C13:N13" si="0">SUM(C8:C12)</f>
        <v>15471361</v>
      </c>
      <c r="D13" s="7">
        <f t="shared" si="0"/>
        <v>5927866</v>
      </c>
      <c r="E13" s="7">
        <f t="shared" si="0"/>
        <v>7528994</v>
      </c>
      <c r="F13" s="7">
        <f t="shared" si="0"/>
        <v>5014497</v>
      </c>
      <c r="G13" s="7">
        <f t="shared" si="0"/>
        <v>7014497</v>
      </c>
      <c r="H13" s="7">
        <f t="shared" si="0"/>
        <v>11028994</v>
      </c>
      <c r="I13" s="7">
        <f t="shared" si="0"/>
        <v>8514497</v>
      </c>
      <c r="J13" s="7">
        <f t="shared" si="0"/>
        <v>8514497</v>
      </c>
      <c r="K13" s="7">
        <f t="shared" si="0"/>
        <v>9528994</v>
      </c>
      <c r="L13" s="7">
        <f t="shared" si="0"/>
        <v>5014497</v>
      </c>
      <c r="M13" s="7">
        <f t="shared" si="0"/>
        <v>5014497</v>
      </c>
      <c r="N13" s="7">
        <f t="shared" si="0"/>
        <v>8693994</v>
      </c>
      <c r="O13" s="13">
        <f>SUM(C13:N13)</f>
        <v>97267185</v>
      </c>
    </row>
    <row r="14" spans="1:15" x14ac:dyDescent="0.25">
      <c r="A14" s="6"/>
      <c r="B14" s="2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3"/>
    </row>
    <row r="15" spans="1:15" x14ac:dyDescent="0.25">
      <c r="A15" s="10" t="s">
        <v>41</v>
      </c>
      <c r="B15" s="21"/>
      <c r="C15" s="10" t="s">
        <v>2</v>
      </c>
      <c r="D15" s="10" t="s">
        <v>3</v>
      </c>
      <c r="E15" s="10" t="s">
        <v>4</v>
      </c>
      <c r="F15" s="10" t="s">
        <v>5</v>
      </c>
      <c r="G15" s="10" t="s">
        <v>6</v>
      </c>
      <c r="H15" s="10" t="s">
        <v>7</v>
      </c>
      <c r="I15" s="10" t="s">
        <v>8</v>
      </c>
      <c r="J15" s="10" t="s">
        <v>9</v>
      </c>
      <c r="K15" s="10" t="s">
        <v>10</v>
      </c>
      <c r="L15" s="10" t="s">
        <v>11</v>
      </c>
      <c r="M15" s="10" t="s">
        <v>12</v>
      </c>
      <c r="N15" s="10" t="s">
        <v>13</v>
      </c>
      <c r="O15" s="10" t="s">
        <v>17</v>
      </c>
    </row>
    <row r="16" spans="1:15" x14ac:dyDescent="0.25">
      <c r="A16" s="2" t="s">
        <v>18</v>
      </c>
      <c r="B16" s="18" t="s">
        <v>36</v>
      </c>
      <c r="C16" s="4">
        <v>856771</v>
      </c>
      <c r="D16" s="4">
        <v>856771</v>
      </c>
      <c r="E16" s="4">
        <f>856771*2</f>
        <v>1713542</v>
      </c>
      <c r="F16" s="4">
        <v>856771</v>
      </c>
      <c r="G16" s="4">
        <v>856771</v>
      </c>
      <c r="H16" s="4">
        <f>856771*2</f>
        <v>1713542</v>
      </c>
      <c r="I16" s="4">
        <v>856771</v>
      </c>
      <c r="J16" s="4">
        <v>856771</v>
      </c>
      <c r="K16" s="4">
        <f>856771*2</f>
        <v>1713542</v>
      </c>
      <c r="L16" s="4">
        <v>856771</v>
      </c>
      <c r="M16" s="4">
        <v>856771</v>
      </c>
      <c r="N16" s="4">
        <f>856771*2</f>
        <v>1713542</v>
      </c>
      <c r="O16" s="26">
        <f>SUM(C16:N16)</f>
        <v>13708336</v>
      </c>
    </row>
    <row r="17" spans="1:19" x14ac:dyDescent="0.25">
      <c r="A17" s="2" t="s">
        <v>19</v>
      </c>
      <c r="B17" s="18" t="s">
        <v>36</v>
      </c>
      <c r="C17" s="4">
        <v>195000</v>
      </c>
      <c r="D17" s="4">
        <v>195000</v>
      </c>
      <c r="E17" s="4">
        <v>195000</v>
      </c>
      <c r="F17" s="4">
        <v>195000</v>
      </c>
      <c r="G17" s="4">
        <v>195000</v>
      </c>
      <c r="H17" s="4">
        <v>195000</v>
      </c>
      <c r="I17" s="4">
        <v>195000</v>
      </c>
      <c r="J17" s="4">
        <v>195000</v>
      </c>
      <c r="K17" s="4">
        <v>195000</v>
      </c>
      <c r="L17" s="4">
        <v>195000</v>
      </c>
      <c r="M17" s="4">
        <v>195000</v>
      </c>
      <c r="N17" s="4">
        <v>195000</v>
      </c>
      <c r="O17" s="26">
        <f t="shared" ref="O17:O24" si="1">SUM(C17:N17)</f>
        <v>2340000</v>
      </c>
    </row>
    <row r="18" spans="1:19" x14ac:dyDescent="0.25">
      <c r="A18" s="2" t="s">
        <v>20</v>
      </c>
      <c r="B18" s="18" t="s">
        <v>36</v>
      </c>
      <c r="C18" s="4">
        <v>30000</v>
      </c>
      <c r="D18" s="4">
        <v>30000</v>
      </c>
      <c r="E18" s="4">
        <v>30000</v>
      </c>
      <c r="F18" s="4">
        <v>30000</v>
      </c>
      <c r="G18" s="4">
        <v>30000</v>
      </c>
      <c r="H18" s="4">
        <v>30000</v>
      </c>
      <c r="I18" s="4">
        <v>30000</v>
      </c>
      <c r="J18" s="4">
        <v>30000</v>
      </c>
      <c r="K18" s="4">
        <v>30000</v>
      </c>
      <c r="L18" s="4">
        <v>30000</v>
      </c>
      <c r="M18" s="4">
        <v>30000</v>
      </c>
      <c r="N18" s="4">
        <v>30000</v>
      </c>
      <c r="O18" s="26">
        <f t="shared" si="1"/>
        <v>360000</v>
      </c>
    </row>
    <row r="19" spans="1:19" x14ac:dyDescent="0.25">
      <c r="A19" s="2" t="s">
        <v>21</v>
      </c>
      <c r="B19" s="18" t="s">
        <v>37</v>
      </c>
      <c r="C19" s="4">
        <f>200000/12</f>
        <v>16666.666666666668</v>
      </c>
      <c r="D19" s="4">
        <f t="shared" ref="D19:N19" si="2">200000/12</f>
        <v>16666.666666666668</v>
      </c>
      <c r="E19" s="4">
        <f t="shared" si="2"/>
        <v>16666.666666666668</v>
      </c>
      <c r="F19" s="4">
        <f t="shared" si="2"/>
        <v>16666.666666666668</v>
      </c>
      <c r="G19" s="4">
        <f t="shared" si="2"/>
        <v>16666.666666666668</v>
      </c>
      <c r="H19" s="4">
        <f t="shared" si="2"/>
        <v>16666.666666666668</v>
      </c>
      <c r="I19" s="4">
        <f t="shared" si="2"/>
        <v>16666.666666666668</v>
      </c>
      <c r="J19" s="4">
        <f t="shared" si="2"/>
        <v>16666.666666666668</v>
      </c>
      <c r="K19" s="4">
        <f t="shared" si="2"/>
        <v>16666.666666666668</v>
      </c>
      <c r="L19" s="4">
        <f t="shared" si="2"/>
        <v>16666.666666666668</v>
      </c>
      <c r="M19" s="4">
        <f t="shared" si="2"/>
        <v>16666.666666666668</v>
      </c>
      <c r="N19" s="4">
        <f t="shared" si="2"/>
        <v>16666.666666666668</v>
      </c>
      <c r="O19" s="26">
        <f t="shared" si="1"/>
        <v>199999.99999999997</v>
      </c>
    </row>
    <row r="20" spans="1:19" x14ac:dyDescent="0.25">
      <c r="A20" s="2" t="s">
        <v>22</v>
      </c>
      <c r="B20" s="18" t="s">
        <v>36</v>
      </c>
      <c r="C20" s="4">
        <v>130000</v>
      </c>
      <c r="D20" s="4">
        <v>130000</v>
      </c>
      <c r="E20" s="4">
        <v>130000</v>
      </c>
      <c r="F20" s="4">
        <v>130000</v>
      </c>
      <c r="G20" s="4">
        <v>130000</v>
      </c>
      <c r="H20" s="4">
        <v>130000</v>
      </c>
      <c r="I20" s="4">
        <v>130000</v>
      </c>
      <c r="J20" s="4">
        <v>130000</v>
      </c>
      <c r="K20" s="4">
        <v>130000</v>
      </c>
      <c r="L20" s="4">
        <v>130000</v>
      </c>
      <c r="M20" s="4">
        <v>130000</v>
      </c>
      <c r="N20" s="4">
        <v>130000</v>
      </c>
      <c r="O20" s="26">
        <f t="shared" si="1"/>
        <v>1560000</v>
      </c>
    </row>
    <row r="21" spans="1:19" x14ac:dyDescent="0.25">
      <c r="A21" s="2" t="s">
        <v>23</v>
      </c>
      <c r="B21" s="18" t="s">
        <v>36</v>
      </c>
      <c r="C21" s="4">
        <v>150000</v>
      </c>
      <c r="D21" s="4">
        <v>150000</v>
      </c>
      <c r="E21" s="4">
        <v>150000</v>
      </c>
      <c r="F21" s="4">
        <v>150000</v>
      </c>
      <c r="G21" s="4">
        <v>150000</v>
      </c>
      <c r="H21" s="4">
        <v>150000</v>
      </c>
      <c r="I21" s="4">
        <v>150000</v>
      </c>
      <c r="J21" s="4">
        <v>150000</v>
      </c>
      <c r="K21" s="4">
        <v>150000</v>
      </c>
      <c r="L21" s="4">
        <v>150000</v>
      </c>
      <c r="M21" s="4">
        <v>150000</v>
      </c>
      <c r="N21" s="4">
        <v>150000</v>
      </c>
      <c r="O21" s="27">
        <f t="shared" si="1"/>
        <v>1800000</v>
      </c>
    </row>
    <row r="22" spans="1:19" x14ac:dyDescent="0.25">
      <c r="A22" s="8" t="s">
        <v>26</v>
      </c>
      <c r="B22" s="19" t="s">
        <v>37</v>
      </c>
      <c r="C22" s="16">
        <v>2500000</v>
      </c>
      <c r="D22" s="16">
        <v>2500000</v>
      </c>
      <c r="E22" s="16">
        <v>2500000</v>
      </c>
      <c r="F22" s="16">
        <v>2500000</v>
      </c>
      <c r="G22" s="16">
        <v>4500000</v>
      </c>
      <c r="H22" s="16">
        <v>6000000</v>
      </c>
      <c r="I22" s="16">
        <v>6000000</v>
      </c>
      <c r="J22" s="16">
        <v>6000000</v>
      </c>
      <c r="K22" s="16">
        <v>4500000</v>
      </c>
      <c r="L22" s="16">
        <v>2500000</v>
      </c>
      <c r="M22" s="16">
        <v>2500000</v>
      </c>
      <c r="N22" s="16">
        <v>2500000</v>
      </c>
      <c r="O22" s="28">
        <f t="shared" si="1"/>
        <v>44500000</v>
      </c>
    </row>
    <row r="23" spans="1:19" s="33" customFormat="1" x14ac:dyDescent="0.25">
      <c r="A23" s="37" t="s">
        <v>27</v>
      </c>
      <c r="B23" s="38" t="s">
        <v>36</v>
      </c>
      <c r="C23" s="39">
        <v>0</v>
      </c>
      <c r="D23" s="39">
        <v>0</v>
      </c>
      <c r="E23" s="39">
        <v>265000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f t="shared" si="1"/>
        <v>265000</v>
      </c>
    </row>
    <row r="24" spans="1:19" x14ac:dyDescent="0.25">
      <c r="A24" s="2" t="s">
        <v>28</v>
      </c>
      <c r="B24" s="18" t="s">
        <v>36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50000</v>
      </c>
      <c r="L24" s="4">
        <v>0</v>
      </c>
      <c r="M24" s="4">
        <v>0</v>
      </c>
      <c r="N24" s="4">
        <v>0</v>
      </c>
      <c r="O24" s="26">
        <f t="shared" si="1"/>
        <v>50000</v>
      </c>
    </row>
    <row r="25" spans="1:19" x14ac:dyDescent="0.25">
      <c r="A25" s="9" t="s">
        <v>29</v>
      </c>
      <c r="B25" s="22" t="s">
        <v>36</v>
      </c>
      <c r="C25" s="4">
        <v>100000</v>
      </c>
      <c r="D25" s="4">
        <v>100000</v>
      </c>
      <c r="E25" s="4">
        <v>100000</v>
      </c>
      <c r="F25" s="4">
        <v>100000</v>
      </c>
      <c r="G25" s="4">
        <v>100000</v>
      </c>
      <c r="H25" s="4">
        <v>100000</v>
      </c>
      <c r="I25" s="4">
        <v>100000</v>
      </c>
      <c r="J25" s="4">
        <v>100000</v>
      </c>
      <c r="K25" s="4">
        <v>100000</v>
      </c>
      <c r="L25" s="4">
        <v>100000</v>
      </c>
      <c r="M25" s="4">
        <v>100000</v>
      </c>
      <c r="N25" s="4">
        <v>100000</v>
      </c>
      <c r="O25" s="26">
        <f t="shared" ref="O25:O33" si="3">SUM(C25:N25)</f>
        <v>1200000</v>
      </c>
    </row>
    <row r="26" spans="1:19" x14ac:dyDescent="0.25">
      <c r="A26" s="9" t="s">
        <v>39</v>
      </c>
      <c r="B26" s="22" t="s">
        <v>36</v>
      </c>
      <c r="C26" s="4">
        <v>100000</v>
      </c>
      <c r="D26" s="4">
        <v>100000</v>
      </c>
      <c r="E26" s="4">
        <v>100000</v>
      </c>
      <c r="F26" s="4">
        <v>100000</v>
      </c>
      <c r="G26" s="4">
        <v>100000</v>
      </c>
      <c r="H26" s="4">
        <v>100000</v>
      </c>
      <c r="I26" s="4">
        <v>100000</v>
      </c>
      <c r="J26" s="4">
        <v>100000</v>
      </c>
      <c r="K26" s="4">
        <v>100000</v>
      </c>
      <c r="L26" s="4">
        <v>100000</v>
      </c>
      <c r="M26" s="4">
        <v>100000</v>
      </c>
      <c r="N26" s="4">
        <v>400000</v>
      </c>
      <c r="O26" s="26">
        <f t="shared" si="3"/>
        <v>1500000</v>
      </c>
    </row>
    <row r="27" spans="1:19" x14ac:dyDescent="0.25">
      <c r="A27" s="9" t="s">
        <v>38</v>
      </c>
      <c r="B27" s="22" t="s">
        <v>36</v>
      </c>
      <c r="C27" s="4">
        <v>687500</v>
      </c>
      <c r="D27" s="4">
        <v>687500</v>
      </c>
      <c r="E27" s="4">
        <v>687500</v>
      </c>
      <c r="F27" s="4">
        <v>687500</v>
      </c>
      <c r="G27" s="4">
        <v>687500</v>
      </c>
      <c r="H27" s="4">
        <v>687500</v>
      </c>
      <c r="I27" s="4">
        <v>687500</v>
      </c>
      <c r="J27" s="4">
        <v>687500</v>
      </c>
      <c r="K27" s="4">
        <v>687500</v>
      </c>
      <c r="L27" s="4">
        <v>687500</v>
      </c>
      <c r="M27" s="4">
        <v>687500</v>
      </c>
      <c r="N27" s="4">
        <v>687500</v>
      </c>
      <c r="O27" s="26">
        <f t="shared" si="3"/>
        <v>8250000</v>
      </c>
    </row>
    <row r="28" spans="1:19" x14ac:dyDescent="0.25">
      <c r="A28" s="9" t="s">
        <v>30</v>
      </c>
      <c r="B28" s="22" t="s">
        <v>37</v>
      </c>
      <c r="C28" s="4">
        <v>20000</v>
      </c>
      <c r="D28" s="4">
        <v>20000</v>
      </c>
      <c r="E28" s="4">
        <v>20000</v>
      </c>
      <c r="F28" s="4">
        <v>20000</v>
      </c>
      <c r="G28" s="4">
        <v>20000</v>
      </c>
      <c r="H28" s="4">
        <v>20000</v>
      </c>
      <c r="I28" s="4">
        <v>20000</v>
      </c>
      <c r="J28" s="4">
        <v>20000</v>
      </c>
      <c r="K28" s="4">
        <v>20000</v>
      </c>
      <c r="L28" s="4">
        <v>20000</v>
      </c>
      <c r="M28" s="4">
        <v>20000</v>
      </c>
      <c r="N28" s="4">
        <v>20000</v>
      </c>
      <c r="O28" s="13">
        <f t="shared" si="3"/>
        <v>240000</v>
      </c>
    </row>
    <row r="29" spans="1:19" x14ac:dyDescent="0.25">
      <c r="A29" s="9" t="s">
        <v>31</v>
      </c>
      <c r="B29" s="22" t="s">
        <v>37</v>
      </c>
      <c r="C29" s="4">
        <v>70000</v>
      </c>
      <c r="D29" s="4">
        <v>70000</v>
      </c>
      <c r="E29" s="4">
        <v>70000</v>
      </c>
      <c r="F29" s="4">
        <v>70000</v>
      </c>
      <c r="G29" s="4">
        <v>70000</v>
      </c>
      <c r="H29" s="4">
        <v>70000</v>
      </c>
      <c r="I29" s="4">
        <v>70000</v>
      </c>
      <c r="J29" s="4">
        <v>70000</v>
      </c>
      <c r="K29" s="4">
        <v>70000</v>
      </c>
      <c r="L29" s="4">
        <v>70000</v>
      </c>
      <c r="M29" s="4">
        <v>70000</v>
      </c>
      <c r="N29" s="4">
        <v>70000</v>
      </c>
      <c r="O29" s="13">
        <f t="shared" si="3"/>
        <v>840000</v>
      </c>
    </row>
    <row r="30" spans="1:19" x14ac:dyDescent="0.25">
      <c r="A30" s="9" t="s">
        <v>32</v>
      </c>
      <c r="B30" s="22" t="s">
        <v>36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4">
        <f>20000*5</f>
        <v>100000</v>
      </c>
      <c r="K30" s="2">
        <v>0</v>
      </c>
      <c r="L30" s="2">
        <v>0</v>
      </c>
      <c r="M30" s="2">
        <v>0</v>
      </c>
      <c r="N30" s="2">
        <v>0</v>
      </c>
      <c r="O30" s="13">
        <f t="shared" si="3"/>
        <v>100000</v>
      </c>
      <c r="S30" s="23"/>
    </row>
    <row r="31" spans="1:19" s="33" customFormat="1" x14ac:dyDescent="0.25">
      <c r="A31" s="42" t="s">
        <v>34</v>
      </c>
      <c r="B31" s="43" t="s">
        <v>36</v>
      </c>
      <c r="C31" s="44">
        <v>140000</v>
      </c>
      <c r="D31" s="44">
        <v>140000</v>
      </c>
      <c r="E31" s="44">
        <v>140000</v>
      </c>
      <c r="F31" s="44">
        <v>140000</v>
      </c>
      <c r="G31" s="44">
        <v>140000</v>
      </c>
      <c r="H31" s="44">
        <v>140000</v>
      </c>
      <c r="I31" s="44">
        <v>140000</v>
      </c>
      <c r="J31" s="44">
        <v>140000</v>
      </c>
      <c r="K31" s="44">
        <v>140000</v>
      </c>
      <c r="L31" s="44">
        <v>140000</v>
      </c>
      <c r="M31" s="44">
        <v>140000</v>
      </c>
      <c r="N31" s="44">
        <v>140000</v>
      </c>
      <c r="O31" s="32">
        <f t="shared" si="3"/>
        <v>1680000</v>
      </c>
      <c r="S31" s="45"/>
    </row>
    <row r="32" spans="1:19" s="33" customFormat="1" x14ac:dyDescent="0.25">
      <c r="A32" s="37" t="s">
        <v>33</v>
      </c>
      <c r="B32" s="38" t="s">
        <v>37</v>
      </c>
      <c r="C32" s="39">
        <v>25000</v>
      </c>
      <c r="D32" s="39">
        <v>25000</v>
      </c>
      <c r="E32" s="39">
        <v>25000</v>
      </c>
      <c r="F32" s="39">
        <v>25000</v>
      </c>
      <c r="G32" s="39">
        <v>25000</v>
      </c>
      <c r="H32" s="39">
        <v>25000</v>
      </c>
      <c r="I32" s="39">
        <v>25000</v>
      </c>
      <c r="J32" s="39">
        <v>25000</v>
      </c>
      <c r="K32" s="39">
        <v>25000</v>
      </c>
      <c r="L32" s="39">
        <v>25000</v>
      </c>
      <c r="M32" s="39">
        <v>25000</v>
      </c>
      <c r="N32" s="39">
        <v>25000</v>
      </c>
      <c r="O32" s="41">
        <f t="shared" si="3"/>
        <v>300000</v>
      </c>
    </row>
    <row r="33" spans="1:15" x14ac:dyDescent="0.25">
      <c r="A33" s="37" t="s">
        <v>43</v>
      </c>
      <c r="B33" s="38" t="s">
        <v>37</v>
      </c>
      <c r="C33" s="39">
        <v>50000</v>
      </c>
      <c r="D33" s="39">
        <v>50000</v>
      </c>
      <c r="E33" s="39">
        <v>50000</v>
      </c>
      <c r="F33" s="39">
        <v>50000</v>
      </c>
      <c r="G33" s="39">
        <v>50000</v>
      </c>
      <c r="H33" s="39">
        <v>50000</v>
      </c>
      <c r="I33" s="39">
        <v>50000</v>
      </c>
      <c r="J33" s="39">
        <v>50000</v>
      </c>
      <c r="K33" s="39">
        <v>50000</v>
      </c>
      <c r="L33" s="39">
        <v>50000</v>
      </c>
      <c r="M33" s="39">
        <v>50000</v>
      </c>
      <c r="N33" s="39">
        <v>50000</v>
      </c>
      <c r="O33" s="41">
        <f t="shared" si="3"/>
        <v>600000</v>
      </c>
    </row>
    <row r="34" spans="1:15" x14ac:dyDescent="0.25">
      <c r="A34" s="10" t="s">
        <v>17</v>
      </c>
      <c r="B34" s="21"/>
      <c r="C34" s="29">
        <f>SUM(C16:C33)</f>
        <v>5070937.666666667</v>
      </c>
      <c r="D34" s="29">
        <f t="shared" ref="D34:N34" si="4">SUM(D16:D32)</f>
        <v>5020937.666666667</v>
      </c>
      <c r="E34" s="29">
        <f t="shared" si="4"/>
        <v>6142708.666666667</v>
      </c>
      <c r="F34" s="29">
        <f t="shared" si="4"/>
        <v>5020937.666666667</v>
      </c>
      <c r="G34" s="29">
        <f t="shared" si="4"/>
        <v>7020937.666666667</v>
      </c>
      <c r="H34" s="29">
        <f t="shared" si="4"/>
        <v>9377708.6666666679</v>
      </c>
      <c r="I34" s="29">
        <f t="shared" si="4"/>
        <v>8520937.6666666679</v>
      </c>
      <c r="J34" s="29">
        <f t="shared" si="4"/>
        <v>8620937.6666666679</v>
      </c>
      <c r="K34" s="29">
        <f t="shared" si="4"/>
        <v>7927708.666666667</v>
      </c>
      <c r="L34" s="29">
        <f t="shared" si="4"/>
        <v>5020937.666666667</v>
      </c>
      <c r="M34" s="29">
        <f t="shared" si="4"/>
        <v>5020937.666666667</v>
      </c>
      <c r="N34" s="29">
        <f t="shared" si="4"/>
        <v>6177708.666666667</v>
      </c>
      <c r="O34" s="29">
        <f>SUM(O16:O33)</f>
        <v>79493336</v>
      </c>
    </row>
    <row r="35" spans="1:15" s="33" customFormat="1" x14ac:dyDescent="0.25">
      <c r="A35" s="30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x14ac:dyDescent="0.25">
      <c r="A36" s="34" t="s">
        <v>40</v>
      </c>
      <c r="B36" s="35"/>
      <c r="C36" s="36">
        <f t="shared" ref="C36:O36" si="5">C13-C34</f>
        <v>10400423.333333332</v>
      </c>
      <c r="D36" s="36">
        <f t="shared" si="5"/>
        <v>906928.33333333302</v>
      </c>
      <c r="E36" s="36">
        <f t="shared" si="5"/>
        <v>1386285.333333333</v>
      </c>
      <c r="F36" s="36">
        <f t="shared" si="5"/>
        <v>-6440.6666666669771</v>
      </c>
      <c r="G36" s="36">
        <f t="shared" si="5"/>
        <v>-6440.6666666669771</v>
      </c>
      <c r="H36" s="36">
        <f t="shared" si="5"/>
        <v>1651285.3333333321</v>
      </c>
      <c r="I36" s="36">
        <f t="shared" si="5"/>
        <v>-6440.6666666679084</v>
      </c>
      <c r="J36" s="36">
        <f t="shared" si="5"/>
        <v>-106440.66666666791</v>
      </c>
      <c r="K36" s="36">
        <f t="shared" si="5"/>
        <v>1601285.333333333</v>
      </c>
      <c r="L36" s="36">
        <f t="shared" si="5"/>
        <v>-6440.6666666669771</v>
      </c>
      <c r="M36" s="36">
        <f t="shared" si="5"/>
        <v>-6440.6666666669771</v>
      </c>
      <c r="N36" s="36">
        <f t="shared" si="5"/>
        <v>2516285.333333333</v>
      </c>
      <c r="O36" s="36">
        <f t="shared" si="5"/>
        <v>17773849</v>
      </c>
    </row>
  </sheetData>
  <mergeCells count="1">
    <mergeCell ref="F1:I3"/>
  </mergeCells>
  <pageMargins left="0.70866141732283472" right="0.70866141732283472" top="0.74803149606299213" bottom="0.74803149606299213" header="0.31496062992125984" footer="0.31496062992125984"/>
  <pageSetup scale="52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PPTO 2024 ANUAL</vt:lpstr>
      <vt:lpstr>PPTO 2024 Detalle Mensual</vt:lpstr>
      <vt:lpstr>Ejecucion Presupuesto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2024-02-19T13:39:03Z</dcterms:modified>
</cp:coreProperties>
</file>